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Johto ja Toimisto\TOIMISTO\P-S aluepelastuslautakunta\2020\22.1.2020\"/>
    </mc:Choice>
  </mc:AlternateContent>
  <bookViews>
    <workbookView xWindow="0" yWindow="0" windowWidth="28770" windowHeight="8055"/>
  </bookViews>
  <sheets>
    <sheet name="Ylläpidon hankekortti v1.8" sheetId="1" r:id="rId1"/>
  </sheets>
  <definedNames>
    <definedName name="_xlnm.Print_Area" localSheetId="0">'Ylläpidon hankekortti v1.8'!$A$1:$G$174</definedName>
  </definedNames>
  <calcPr calcId="162913"/>
</workbook>
</file>

<file path=xl/calcChain.xml><?xml version="1.0" encoding="utf-8"?>
<calcChain xmlns="http://schemas.openxmlformats.org/spreadsheetml/2006/main">
  <c r="C34" i="1" l="1"/>
  <c r="X36" i="1"/>
  <c r="C33" i="1"/>
  <c r="F54" i="1" l="1"/>
  <c r="E54" i="1"/>
  <c r="C48" i="1" l="1"/>
  <c r="C47" i="1"/>
  <c r="C46" i="1"/>
  <c r="C45" i="1"/>
  <c r="C44" i="1"/>
  <c r="C42" i="1"/>
  <c r="C41" i="1"/>
  <c r="C40" i="1"/>
  <c r="C39" i="1"/>
  <c r="C38" i="1"/>
  <c r="E56" i="1" l="1"/>
  <c r="B9" i="1" s="1"/>
  <c r="F55" i="1" l="1"/>
  <c r="R4" i="1" l="1"/>
  <c r="S4" i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T4" i="1"/>
  <c r="AB4" i="1"/>
  <c r="AC4" i="1"/>
  <c r="AD4" i="1"/>
  <c r="AE4" i="1" s="1"/>
  <c r="AD5" i="1" s="1"/>
  <c r="AF4" i="1" s="1"/>
  <c r="AG4" i="1" s="1"/>
  <c r="J5" i="1"/>
  <c r="O5" i="1"/>
  <c r="AC5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J6" i="1"/>
  <c r="O6" i="1"/>
  <c r="J7" i="1"/>
  <c r="O7" i="1"/>
  <c r="J8" i="1"/>
  <c r="O8" i="1"/>
  <c r="D9" i="1"/>
  <c r="R6" i="1" s="1"/>
  <c r="U4" i="1" s="1"/>
  <c r="J9" i="1"/>
  <c r="O9" i="1"/>
  <c r="D10" i="1"/>
  <c r="G10" i="1" s="1"/>
  <c r="J10" i="1"/>
  <c r="O10" i="1"/>
  <c r="D11" i="1"/>
  <c r="G11" i="1" s="1"/>
  <c r="J11" i="1"/>
  <c r="O11" i="1"/>
  <c r="D12" i="1"/>
  <c r="G12" i="1" s="1"/>
  <c r="J12" i="1"/>
  <c r="O12" i="1"/>
  <c r="D13" i="1"/>
  <c r="G13" i="1" s="1"/>
  <c r="J13" i="1"/>
  <c r="O13" i="1"/>
  <c r="D14" i="1"/>
  <c r="R225" i="1" s="1"/>
  <c r="J14" i="1"/>
  <c r="O14" i="1"/>
  <c r="D15" i="1"/>
  <c r="G15" i="1" s="1"/>
  <c r="J15" i="1"/>
  <c r="O15" i="1"/>
  <c r="D16" i="1"/>
  <c r="G16" i="1" s="1"/>
  <c r="J16" i="1"/>
  <c r="O16" i="1"/>
  <c r="D17" i="1"/>
  <c r="G17" i="1" s="1"/>
  <c r="J17" i="1"/>
  <c r="O17" i="1"/>
  <c r="D18" i="1"/>
  <c r="G18" i="1" s="1"/>
  <c r="J18" i="1"/>
  <c r="O18" i="1"/>
  <c r="D19" i="1"/>
  <c r="G19" i="1" s="1"/>
  <c r="J19" i="1"/>
  <c r="O19" i="1"/>
  <c r="D20" i="1"/>
  <c r="G20" i="1" s="1"/>
  <c r="J20" i="1"/>
  <c r="O20" i="1"/>
  <c r="D21" i="1"/>
  <c r="G21" i="1" s="1"/>
  <c r="J21" i="1"/>
  <c r="O21" i="1"/>
  <c r="D22" i="1"/>
  <c r="R558" i="1" s="1"/>
  <c r="J22" i="1"/>
  <c r="O22" i="1"/>
  <c r="D23" i="1"/>
  <c r="R600" i="1" s="1"/>
  <c r="U598" i="1" s="1"/>
  <c r="W598" i="1" s="1"/>
  <c r="J23" i="1"/>
  <c r="O23" i="1"/>
  <c r="D24" i="1"/>
  <c r="G24" i="1" s="1"/>
  <c r="J24" i="1"/>
  <c r="O24" i="1"/>
  <c r="J25" i="1"/>
  <c r="O25" i="1"/>
  <c r="J26" i="1"/>
  <c r="O26" i="1"/>
  <c r="J27" i="1"/>
  <c r="O27" i="1"/>
  <c r="J28" i="1"/>
  <c r="O28" i="1"/>
  <c r="J29" i="1"/>
  <c r="O29" i="1"/>
  <c r="J30" i="1"/>
  <c r="O30" i="1"/>
  <c r="J31" i="1"/>
  <c r="O31" i="1"/>
  <c r="J32" i="1"/>
  <c r="O32" i="1"/>
  <c r="J33" i="1"/>
  <c r="O33" i="1"/>
  <c r="J34" i="1"/>
  <c r="O34" i="1"/>
  <c r="D38" i="1"/>
  <c r="E38" i="1" s="1"/>
  <c r="H38" i="1"/>
  <c r="H39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R46" i="1"/>
  <c r="S67" i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AB46" i="1"/>
  <c r="AC46" i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D46" i="1"/>
  <c r="AE46" i="1" s="1"/>
  <c r="D47" i="1"/>
  <c r="E47" i="1" s="1"/>
  <c r="D48" i="1"/>
  <c r="E48" i="1" s="1"/>
  <c r="C49" i="1"/>
  <c r="C67" i="1"/>
  <c r="C71" i="1"/>
  <c r="D71" i="1" s="1"/>
  <c r="E71" i="1"/>
  <c r="F71" i="1" s="1"/>
  <c r="C72" i="1"/>
  <c r="D72" i="1" s="1"/>
  <c r="E72" i="1"/>
  <c r="F72" i="1" s="1"/>
  <c r="C73" i="1"/>
  <c r="D73" i="1" s="1"/>
  <c r="E73" i="1"/>
  <c r="F73" i="1" s="1"/>
  <c r="C74" i="1"/>
  <c r="D74" i="1" s="1"/>
  <c r="E74" i="1"/>
  <c r="F74" i="1" s="1"/>
  <c r="C75" i="1"/>
  <c r="D75" i="1" s="1"/>
  <c r="E75" i="1"/>
  <c r="F75" i="1" s="1"/>
  <c r="C76" i="1"/>
  <c r="D76" i="1" s="1"/>
  <c r="E76" i="1"/>
  <c r="F76" i="1" s="1"/>
  <c r="C77" i="1"/>
  <c r="D77" i="1" s="1"/>
  <c r="E77" i="1"/>
  <c r="F77" i="1" s="1"/>
  <c r="C78" i="1"/>
  <c r="D78" i="1" s="1"/>
  <c r="E78" i="1"/>
  <c r="F78" i="1" s="1"/>
  <c r="C79" i="1"/>
  <c r="D79" i="1" s="1"/>
  <c r="E79" i="1"/>
  <c r="F79" i="1" s="1"/>
  <c r="C80" i="1"/>
  <c r="D80" i="1" s="1"/>
  <c r="E80" i="1"/>
  <c r="F80" i="1" s="1"/>
  <c r="C81" i="1"/>
  <c r="D81" i="1" s="1"/>
  <c r="E81" i="1"/>
  <c r="F81" i="1" s="1"/>
  <c r="C82" i="1"/>
  <c r="D82" i="1" s="1"/>
  <c r="E82" i="1"/>
  <c r="F82" i="1" s="1"/>
  <c r="C83" i="1"/>
  <c r="D83" i="1" s="1"/>
  <c r="E83" i="1"/>
  <c r="F83" i="1" s="1"/>
  <c r="C84" i="1"/>
  <c r="D84" i="1" s="1"/>
  <c r="E84" i="1"/>
  <c r="F84" i="1" s="1"/>
  <c r="C85" i="1"/>
  <c r="D85" i="1" s="1"/>
  <c r="E85" i="1"/>
  <c r="F85" i="1" s="1"/>
  <c r="C86" i="1"/>
  <c r="D86" i="1" s="1"/>
  <c r="E86" i="1"/>
  <c r="F86" i="1" s="1"/>
  <c r="C87" i="1"/>
  <c r="D87" i="1" s="1"/>
  <c r="E87" i="1"/>
  <c r="F87" i="1" s="1"/>
  <c r="C88" i="1"/>
  <c r="D88" i="1" s="1"/>
  <c r="E88" i="1"/>
  <c r="F88" i="1" s="1"/>
  <c r="R88" i="1"/>
  <c r="S88" i="1"/>
  <c r="T88" i="1"/>
  <c r="AB88" i="1"/>
  <c r="AC88" i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38" i="1" s="1"/>
  <c r="AD88" i="1"/>
  <c r="AE88" i="1"/>
  <c r="AD89" i="1" s="1"/>
  <c r="C89" i="1"/>
  <c r="D89" i="1" s="1"/>
  <c r="E89" i="1"/>
  <c r="F89" i="1" s="1"/>
  <c r="S89" i="1"/>
  <c r="S90" i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38" i="1" s="1"/>
  <c r="C90" i="1"/>
  <c r="D90" i="1" s="1"/>
  <c r="E90" i="1"/>
  <c r="F90" i="1" s="1"/>
  <c r="C91" i="1"/>
  <c r="D91" i="1" s="1"/>
  <c r="E91" i="1"/>
  <c r="F91" i="1" s="1"/>
  <c r="C92" i="1"/>
  <c r="D92" i="1" s="1"/>
  <c r="E92" i="1"/>
  <c r="F92" i="1" s="1"/>
  <c r="C93" i="1"/>
  <c r="D93" i="1" s="1"/>
  <c r="E93" i="1"/>
  <c r="F93" i="1" s="1"/>
  <c r="C94" i="1"/>
  <c r="D94" i="1" s="1"/>
  <c r="E94" i="1"/>
  <c r="F94" i="1" s="1"/>
  <c r="C95" i="1"/>
  <c r="D95" i="1" s="1"/>
  <c r="E95" i="1"/>
  <c r="F95" i="1" s="1"/>
  <c r="C96" i="1"/>
  <c r="D96" i="1" s="1"/>
  <c r="E96" i="1"/>
  <c r="F96" i="1" s="1"/>
  <c r="C97" i="1"/>
  <c r="D97" i="1" s="1"/>
  <c r="E97" i="1"/>
  <c r="F97" i="1" s="1"/>
  <c r="C98" i="1"/>
  <c r="D98" i="1" s="1"/>
  <c r="E98" i="1"/>
  <c r="F98" i="1" s="1"/>
  <c r="C99" i="1"/>
  <c r="D99" i="1" s="1"/>
  <c r="E99" i="1"/>
  <c r="F99" i="1" s="1"/>
  <c r="C100" i="1"/>
  <c r="D100" i="1" s="1"/>
  <c r="E100" i="1"/>
  <c r="F100" i="1" s="1"/>
  <c r="B101" i="1"/>
  <c r="B102" i="1" s="1"/>
  <c r="C139" i="1"/>
  <c r="R139" i="1"/>
  <c r="S139" i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T139" i="1"/>
  <c r="AB139" i="1"/>
  <c r="AC139" i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D139" i="1"/>
  <c r="AE139" i="1" s="1"/>
  <c r="A143" i="1"/>
  <c r="A144" i="1" s="1"/>
  <c r="A145" i="1" s="1"/>
  <c r="A146" i="1" s="1"/>
  <c r="A147" i="1" s="1"/>
  <c r="A148" i="1" s="1"/>
  <c r="R181" i="1"/>
  <c r="S181" i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T181" i="1"/>
  <c r="AB181" i="1"/>
  <c r="AC181" i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AC205" i="1" s="1"/>
  <c r="AC206" i="1" s="1"/>
  <c r="AC207" i="1" s="1"/>
  <c r="AC208" i="1" s="1"/>
  <c r="AC209" i="1" s="1"/>
  <c r="AC210" i="1" s="1"/>
  <c r="AC211" i="1" s="1"/>
  <c r="AC212" i="1" s="1"/>
  <c r="AC213" i="1" s="1"/>
  <c r="AC214" i="1" s="1"/>
  <c r="AC215" i="1" s="1"/>
  <c r="AC216" i="1" s="1"/>
  <c r="AC217" i="1" s="1"/>
  <c r="AC218" i="1" s="1"/>
  <c r="AC219" i="1" s="1"/>
  <c r="AC220" i="1" s="1"/>
  <c r="AC221" i="1" s="1"/>
  <c r="AC222" i="1" s="1"/>
  <c r="AD181" i="1"/>
  <c r="AE181" i="1" s="1"/>
  <c r="AD182" i="1" s="1"/>
  <c r="R223" i="1"/>
  <c r="S223" i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T223" i="1"/>
  <c r="R265" i="1"/>
  <c r="S265" i="1"/>
  <c r="S266" i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T265" i="1"/>
  <c r="R307" i="1"/>
  <c r="S307" i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T307" i="1"/>
  <c r="R349" i="1"/>
  <c r="S349" i="1"/>
  <c r="S350" i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S390" i="1" s="1"/>
  <c r="T349" i="1"/>
  <c r="R391" i="1"/>
  <c r="S391" i="1"/>
  <c r="S392" i="1" s="1"/>
  <c r="S393" i="1" s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S427" i="1" s="1"/>
  <c r="S428" i="1" s="1"/>
  <c r="S429" i="1" s="1"/>
  <c r="S430" i="1" s="1"/>
  <c r="S431" i="1" s="1"/>
  <c r="S432" i="1" s="1"/>
  <c r="T391" i="1"/>
  <c r="R433" i="1"/>
  <c r="S433" i="1"/>
  <c r="S434" i="1" s="1"/>
  <c r="S435" i="1" s="1"/>
  <c r="S436" i="1" s="1"/>
  <c r="S437" i="1" s="1"/>
  <c r="S438" i="1" s="1"/>
  <c r="S439" i="1" s="1"/>
  <c r="S440" i="1" s="1"/>
  <c r="S441" i="1" s="1"/>
  <c r="S442" i="1" s="1"/>
  <c r="S443" i="1" s="1"/>
  <c r="S444" i="1" s="1"/>
  <c r="S445" i="1" s="1"/>
  <c r="S446" i="1" s="1"/>
  <c r="S447" i="1" s="1"/>
  <c r="S448" i="1" s="1"/>
  <c r="S449" i="1" s="1"/>
  <c r="S450" i="1" s="1"/>
  <c r="S451" i="1" s="1"/>
  <c r="S452" i="1" s="1"/>
  <c r="S453" i="1" s="1"/>
  <c r="S454" i="1" s="1"/>
  <c r="S455" i="1" s="1"/>
  <c r="S456" i="1" s="1"/>
  <c r="S457" i="1" s="1"/>
  <c r="S458" i="1" s="1"/>
  <c r="S459" i="1" s="1"/>
  <c r="S460" i="1" s="1"/>
  <c r="S461" i="1" s="1"/>
  <c r="S462" i="1" s="1"/>
  <c r="S463" i="1" s="1"/>
  <c r="S464" i="1" s="1"/>
  <c r="S465" i="1" s="1"/>
  <c r="S466" i="1" s="1"/>
  <c r="S467" i="1" s="1"/>
  <c r="S468" i="1" s="1"/>
  <c r="S469" i="1" s="1"/>
  <c r="S470" i="1" s="1"/>
  <c r="S471" i="1" s="1"/>
  <c r="S472" i="1" s="1"/>
  <c r="S473" i="1" s="1"/>
  <c r="S474" i="1" s="1"/>
  <c r="T433" i="1"/>
  <c r="R475" i="1"/>
  <c r="S475" i="1"/>
  <c r="S476" i="1" s="1"/>
  <c r="S477" i="1" s="1"/>
  <c r="S478" i="1" s="1"/>
  <c r="S479" i="1" s="1"/>
  <c r="S480" i="1" s="1"/>
  <c r="S481" i="1" s="1"/>
  <c r="S482" i="1" s="1"/>
  <c r="S483" i="1" s="1"/>
  <c r="S484" i="1" s="1"/>
  <c r="S485" i="1" s="1"/>
  <c r="S486" i="1" s="1"/>
  <c r="S487" i="1" s="1"/>
  <c r="S488" i="1" s="1"/>
  <c r="S489" i="1" s="1"/>
  <c r="S490" i="1" s="1"/>
  <c r="S491" i="1" s="1"/>
  <c r="S492" i="1" s="1"/>
  <c r="S493" i="1" s="1"/>
  <c r="S494" i="1" s="1"/>
  <c r="S495" i="1" s="1"/>
  <c r="S496" i="1" s="1"/>
  <c r="S497" i="1" s="1"/>
  <c r="S498" i="1" s="1"/>
  <c r="S499" i="1" s="1"/>
  <c r="S500" i="1" s="1"/>
  <c r="S501" i="1" s="1"/>
  <c r="S502" i="1" s="1"/>
  <c r="S503" i="1" s="1"/>
  <c r="S504" i="1" s="1"/>
  <c r="S505" i="1" s="1"/>
  <c r="S506" i="1" s="1"/>
  <c r="S507" i="1" s="1"/>
  <c r="S508" i="1" s="1"/>
  <c r="S509" i="1" s="1"/>
  <c r="S510" i="1" s="1"/>
  <c r="S511" i="1" s="1"/>
  <c r="S512" i="1" s="1"/>
  <c r="S513" i="1" s="1"/>
  <c r="S514" i="1" s="1"/>
  <c r="S515" i="1" s="1"/>
  <c r="S516" i="1" s="1"/>
  <c r="T475" i="1"/>
  <c r="R517" i="1"/>
  <c r="S517" i="1"/>
  <c r="S518" i="1" s="1"/>
  <c r="S519" i="1" s="1"/>
  <c r="S520" i="1" s="1"/>
  <c r="S521" i="1" s="1"/>
  <c r="S522" i="1" s="1"/>
  <c r="S523" i="1" s="1"/>
  <c r="S524" i="1" s="1"/>
  <c r="S525" i="1" s="1"/>
  <c r="S526" i="1" s="1"/>
  <c r="S527" i="1" s="1"/>
  <c r="S528" i="1" s="1"/>
  <c r="S529" i="1" s="1"/>
  <c r="S530" i="1" s="1"/>
  <c r="S531" i="1" s="1"/>
  <c r="S532" i="1" s="1"/>
  <c r="S533" i="1" s="1"/>
  <c r="S534" i="1" s="1"/>
  <c r="S535" i="1" s="1"/>
  <c r="S536" i="1" s="1"/>
  <c r="S537" i="1" s="1"/>
  <c r="S538" i="1" s="1"/>
  <c r="S539" i="1" s="1"/>
  <c r="S540" i="1" s="1"/>
  <c r="S541" i="1" s="1"/>
  <c r="S542" i="1" s="1"/>
  <c r="S543" i="1" s="1"/>
  <c r="S544" i="1" s="1"/>
  <c r="S545" i="1" s="1"/>
  <c r="S546" i="1" s="1"/>
  <c r="S547" i="1" s="1"/>
  <c r="S548" i="1" s="1"/>
  <c r="S549" i="1" s="1"/>
  <c r="S550" i="1" s="1"/>
  <c r="S551" i="1" s="1"/>
  <c r="S552" i="1" s="1"/>
  <c r="S553" i="1" s="1"/>
  <c r="S554" i="1" s="1"/>
  <c r="S555" i="1" s="1"/>
  <c r="T517" i="1"/>
  <c r="R519" i="1"/>
  <c r="U517" i="1" s="1"/>
  <c r="R556" i="1"/>
  <c r="S556" i="1"/>
  <c r="S557" i="1"/>
  <c r="S558" i="1"/>
  <c r="S559" i="1" s="1"/>
  <c r="S560" i="1" s="1"/>
  <c r="S561" i="1" s="1"/>
  <c r="S562" i="1" s="1"/>
  <c r="S563" i="1" s="1"/>
  <c r="S564" i="1" s="1"/>
  <c r="S565" i="1" s="1"/>
  <c r="S566" i="1" s="1"/>
  <c r="S567" i="1" s="1"/>
  <c r="S568" i="1" s="1"/>
  <c r="S569" i="1" s="1"/>
  <c r="S570" i="1" s="1"/>
  <c r="S571" i="1" s="1"/>
  <c r="S572" i="1" s="1"/>
  <c r="S573" i="1" s="1"/>
  <c r="S574" i="1" s="1"/>
  <c r="S575" i="1" s="1"/>
  <c r="S576" i="1" s="1"/>
  <c r="S577" i="1" s="1"/>
  <c r="S578" i="1" s="1"/>
  <c r="S579" i="1" s="1"/>
  <c r="S580" i="1" s="1"/>
  <c r="S581" i="1" s="1"/>
  <c r="S582" i="1" s="1"/>
  <c r="S583" i="1" s="1"/>
  <c r="S584" i="1" s="1"/>
  <c r="S585" i="1" s="1"/>
  <c r="S586" i="1" s="1"/>
  <c r="S587" i="1" s="1"/>
  <c r="S588" i="1" s="1"/>
  <c r="S589" i="1" s="1"/>
  <c r="S590" i="1" s="1"/>
  <c r="S591" i="1" s="1"/>
  <c r="S592" i="1" s="1"/>
  <c r="S593" i="1" s="1"/>
  <c r="S594" i="1" s="1"/>
  <c r="S595" i="1" s="1"/>
  <c r="S596" i="1" s="1"/>
  <c r="S597" i="1" s="1"/>
  <c r="T556" i="1"/>
  <c r="R598" i="1"/>
  <c r="S598" i="1"/>
  <c r="S599" i="1" s="1"/>
  <c r="S600" i="1" s="1"/>
  <c r="S601" i="1" s="1"/>
  <c r="S602" i="1" s="1"/>
  <c r="S603" i="1" s="1"/>
  <c r="S604" i="1" s="1"/>
  <c r="S605" i="1" s="1"/>
  <c r="S606" i="1" s="1"/>
  <c r="S607" i="1" s="1"/>
  <c r="S608" i="1" s="1"/>
  <c r="S609" i="1" s="1"/>
  <c r="S610" i="1" s="1"/>
  <c r="S611" i="1" s="1"/>
  <c r="S612" i="1" s="1"/>
  <c r="S613" i="1" s="1"/>
  <c r="S614" i="1" s="1"/>
  <c r="S615" i="1" s="1"/>
  <c r="S616" i="1" s="1"/>
  <c r="S617" i="1" s="1"/>
  <c r="S618" i="1" s="1"/>
  <c r="S619" i="1" s="1"/>
  <c r="S620" i="1" s="1"/>
  <c r="S621" i="1" s="1"/>
  <c r="S622" i="1" s="1"/>
  <c r="S623" i="1" s="1"/>
  <c r="S624" i="1" s="1"/>
  <c r="S625" i="1" s="1"/>
  <c r="S626" i="1" s="1"/>
  <c r="S627" i="1" s="1"/>
  <c r="S628" i="1" s="1"/>
  <c r="S629" i="1" s="1"/>
  <c r="S630" i="1" s="1"/>
  <c r="S631" i="1" s="1"/>
  <c r="S632" i="1" s="1"/>
  <c r="S633" i="1" s="1"/>
  <c r="S634" i="1" s="1"/>
  <c r="S635" i="1" s="1"/>
  <c r="S636" i="1" s="1"/>
  <c r="S637" i="1" s="1"/>
  <c r="S638" i="1" s="1"/>
  <c r="S639" i="1" s="1"/>
  <c r="T598" i="1"/>
  <c r="R640" i="1"/>
  <c r="S640" i="1"/>
  <c r="S641" i="1"/>
  <c r="S642" i="1" s="1"/>
  <c r="S643" i="1" s="1"/>
  <c r="S644" i="1" s="1"/>
  <c r="S645" i="1" s="1"/>
  <c r="S646" i="1" s="1"/>
  <c r="S647" i="1" s="1"/>
  <c r="S648" i="1" s="1"/>
  <c r="S649" i="1" s="1"/>
  <c r="S650" i="1" s="1"/>
  <c r="S651" i="1" s="1"/>
  <c r="S652" i="1" s="1"/>
  <c r="S653" i="1" s="1"/>
  <c r="S654" i="1" s="1"/>
  <c r="S655" i="1" s="1"/>
  <c r="S656" i="1" s="1"/>
  <c r="S657" i="1" s="1"/>
  <c r="S658" i="1" s="1"/>
  <c r="S659" i="1" s="1"/>
  <c r="S660" i="1" s="1"/>
  <c r="S661" i="1" s="1"/>
  <c r="S662" i="1" s="1"/>
  <c r="S663" i="1" s="1"/>
  <c r="S664" i="1" s="1"/>
  <c r="S665" i="1" s="1"/>
  <c r="S666" i="1" s="1"/>
  <c r="S667" i="1" s="1"/>
  <c r="S668" i="1" s="1"/>
  <c r="S669" i="1" s="1"/>
  <c r="S670" i="1" s="1"/>
  <c r="S671" i="1" s="1"/>
  <c r="S672" i="1" s="1"/>
  <c r="S673" i="1" s="1"/>
  <c r="S674" i="1" s="1"/>
  <c r="S675" i="1" s="1"/>
  <c r="S676" i="1" s="1"/>
  <c r="S677" i="1" s="1"/>
  <c r="S678" i="1" s="1"/>
  <c r="S679" i="1" s="1"/>
  <c r="S680" i="1" s="1"/>
  <c r="S681" i="1" s="1"/>
  <c r="T640" i="1"/>
  <c r="R642" i="1"/>
  <c r="U640" i="1" s="1"/>
  <c r="R90" i="1" l="1"/>
  <c r="U88" i="1" s="1"/>
  <c r="W88" i="1" s="1"/>
  <c r="R48" i="1"/>
  <c r="W517" i="1"/>
  <c r="T518" i="1"/>
  <c r="V517" i="1" s="1"/>
  <c r="AE182" i="1"/>
  <c r="AD183" i="1" s="1"/>
  <c r="AF182" i="1" s="1"/>
  <c r="AG182" i="1" s="1"/>
  <c r="AF181" i="1"/>
  <c r="AG181" i="1" s="1"/>
  <c r="AD47" i="1"/>
  <c r="AE47" i="1" s="1"/>
  <c r="AD48" i="1" s="1"/>
  <c r="AF47" i="1" s="1"/>
  <c r="AG47" i="1" s="1"/>
  <c r="J35" i="1"/>
  <c r="I35" i="1" s="1"/>
  <c r="K30" i="1" s="1"/>
  <c r="R141" i="1"/>
  <c r="U139" i="1" s="1"/>
  <c r="G90" i="1"/>
  <c r="G85" i="1"/>
  <c r="D49" i="1"/>
  <c r="T641" i="1"/>
  <c r="U641" i="1" s="1"/>
  <c r="W641" i="1" s="1"/>
  <c r="W640" i="1"/>
  <c r="U556" i="1"/>
  <c r="U223" i="1"/>
  <c r="W223" i="1" s="1"/>
  <c r="AE48" i="1"/>
  <c r="AD49" i="1"/>
  <c r="AF48" i="1" s="1"/>
  <c r="AG48" i="1" s="1"/>
  <c r="AE183" i="1"/>
  <c r="AD184" i="1" s="1"/>
  <c r="E49" i="1"/>
  <c r="R477" i="1"/>
  <c r="R309" i="1"/>
  <c r="T599" i="1"/>
  <c r="V598" i="1" s="1"/>
  <c r="R435" i="1"/>
  <c r="R393" i="1"/>
  <c r="U391" i="1" s="1"/>
  <c r="T392" i="1" s="1"/>
  <c r="V391" i="1" s="1"/>
  <c r="R351" i="1"/>
  <c r="R267" i="1"/>
  <c r="R183" i="1"/>
  <c r="U181" i="1" s="1"/>
  <c r="G23" i="1"/>
  <c r="G22" i="1"/>
  <c r="G14" i="1"/>
  <c r="O35" i="1"/>
  <c r="G92" i="1"/>
  <c r="AE89" i="1"/>
  <c r="AD90" i="1"/>
  <c r="AE90" i="1" s="1"/>
  <c r="AD91" i="1" s="1"/>
  <c r="AF88" i="1"/>
  <c r="AG88" i="1" s="1"/>
  <c r="T89" i="1"/>
  <c r="V88" i="1" s="1"/>
  <c r="G98" i="1"/>
  <c r="G93" i="1"/>
  <c r="G87" i="1"/>
  <c r="G95" i="1"/>
  <c r="G83" i="1"/>
  <c r="G79" i="1"/>
  <c r="G99" i="1"/>
  <c r="G96" i="1"/>
  <c r="G88" i="1"/>
  <c r="G86" i="1"/>
  <c r="G84" i="1"/>
  <c r="G80" i="1"/>
  <c r="G74" i="1"/>
  <c r="G72" i="1"/>
  <c r="G97" i="1"/>
  <c r="G91" i="1"/>
  <c r="G89" i="1"/>
  <c r="G81" i="1"/>
  <c r="G77" i="1"/>
  <c r="G100" i="1"/>
  <c r="G94" i="1"/>
  <c r="G82" i="1"/>
  <c r="G78" i="1"/>
  <c r="G75" i="1"/>
  <c r="G73" i="1"/>
  <c r="G71" i="1"/>
  <c r="G9" i="1"/>
  <c r="T5" i="1"/>
  <c r="V4" i="1" s="1"/>
  <c r="W4" i="1" s="1"/>
  <c r="A149" i="1"/>
  <c r="AE49" i="1"/>
  <c r="AD50" i="1" s="1"/>
  <c r="S342" i="1"/>
  <c r="V640" i="1"/>
  <c r="W391" i="1"/>
  <c r="AD140" i="1"/>
  <c r="G76" i="1"/>
  <c r="AF46" i="1"/>
  <c r="AG46" i="1" s="1"/>
  <c r="AE5" i="1"/>
  <c r="U518" i="1" l="1"/>
  <c r="W518" i="1" s="1"/>
  <c r="T224" i="1"/>
  <c r="U224" i="1" s="1"/>
  <c r="W224" i="1" s="1"/>
  <c r="K8" i="1"/>
  <c r="K21" i="1"/>
  <c r="K6" i="1"/>
  <c r="K12" i="1"/>
  <c r="K31" i="1"/>
  <c r="K28" i="1"/>
  <c r="K22" i="1"/>
  <c r="K32" i="1"/>
  <c r="K34" i="1"/>
  <c r="K9" i="1"/>
  <c r="K29" i="1"/>
  <c r="K13" i="1"/>
  <c r="K25" i="1"/>
  <c r="K11" i="1"/>
  <c r="K16" i="1"/>
  <c r="K15" i="1"/>
  <c r="K19" i="1"/>
  <c r="K27" i="1"/>
  <c r="K5" i="1"/>
  <c r="K35" i="1" s="1"/>
  <c r="K18" i="1"/>
  <c r="K14" i="1"/>
  <c r="K33" i="1"/>
  <c r="K10" i="1"/>
  <c r="K20" i="1"/>
  <c r="K26" i="1"/>
  <c r="K24" i="1"/>
  <c r="K7" i="1"/>
  <c r="K23" i="1"/>
  <c r="K17" i="1"/>
  <c r="W139" i="1"/>
  <c r="T140" i="1"/>
  <c r="U599" i="1"/>
  <c r="W599" i="1" s="1"/>
  <c r="U475" i="1"/>
  <c r="U392" i="1"/>
  <c r="W392" i="1" s="1"/>
  <c r="AF89" i="1"/>
  <c r="AG89" i="1" s="1"/>
  <c r="U433" i="1"/>
  <c r="W556" i="1"/>
  <c r="T557" i="1"/>
  <c r="U349" i="1"/>
  <c r="U307" i="1"/>
  <c r="U265" i="1"/>
  <c r="T225" i="1"/>
  <c r="U89" i="1"/>
  <c r="T90" i="1" s="1"/>
  <c r="U5" i="1"/>
  <c r="T6" i="1" s="1"/>
  <c r="AF90" i="1"/>
  <c r="AG90" i="1" s="1"/>
  <c r="AE91" i="1"/>
  <c r="AD92" i="1" s="1"/>
  <c r="AF49" i="1"/>
  <c r="AG49" i="1" s="1"/>
  <c r="AE50" i="1"/>
  <c r="T182" i="1"/>
  <c r="W181" i="1"/>
  <c r="AD6" i="1"/>
  <c r="W89" i="1"/>
  <c r="AE140" i="1"/>
  <c r="AD141" i="1" s="1"/>
  <c r="AF139" i="1"/>
  <c r="AG139" i="1" s="1"/>
  <c r="AF183" i="1"/>
  <c r="AG183" i="1" s="1"/>
  <c r="AE184" i="1"/>
  <c r="AD185" i="1" s="1"/>
  <c r="T642" i="1"/>
  <c r="S343" i="1"/>
  <c r="T519" i="1"/>
  <c r="A150" i="1"/>
  <c r="T393" i="1" l="1"/>
  <c r="V223" i="1"/>
  <c r="V139" i="1"/>
  <c r="U140" i="1"/>
  <c r="W140" i="1" s="1"/>
  <c r="T600" i="1"/>
  <c r="V599" i="1" s="1"/>
  <c r="T266" i="1"/>
  <c r="W265" i="1"/>
  <c r="V224" i="1"/>
  <c r="U225" i="1"/>
  <c r="W225" i="1" s="1"/>
  <c r="W475" i="1"/>
  <c r="T476" i="1"/>
  <c r="W349" i="1"/>
  <c r="T350" i="1"/>
  <c r="W307" i="1"/>
  <c r="T308" i="1"/>
  <c r="V556" i="1"/>
  <c r="U557" i="1"/>
  <c r="W557" i="1" s="1"/>
  <c r="T434" i="1"/>
  <c r="W433" i="1"/>
  <c r="U6" i="1"/>
  <c r="V5" i="1"/>
  <c r="W5" i="1" s="1"/>
  <c r="AF140" i="1"/>
  <c r="AG140" i="1" s="1"/>
  <c r="AE141" i="1"/>
  <c r="AD142" i="1" s="1"/>
  <c r="V392" i="1"/>
  <c r="U393" i="1"/>
  <c r="W393" i="1" s="1"/>
  <c r="AF5" i="1"/>
  <c r="AG5" i="1" s="1"/>
  <c r="AE6" i="1"/>
  <c r="AD7" i="1" s="1"/>
  <c r="A151" i="1"/>
  <c r="U519" i="1"/>
  <c r="W519" i="1" s="1"/>
  <c r="V518" i="1"/>
  <c r="AE185" i="1"/>
  <c r="AD186" i="1" s="1"/>
  <c r="AF184" i="1"/>
  <c r="AG184" i="1" s="1"/>
  <c r="V89" i="1"/>
  <c r="U90" i="1"/>
  <c r="W90" i="1" s="1"/>
  <c r="V181" i="1"/>
  <c r="U182" i="1"/>
  <c r="W182" i="1" s="1"/>
  <c r="AF91" i="1"/>
  <c r="AG91" i="1" s="1"/>
  <c r="AE92" i="1"/>
  <c r="AD93" i="1" s="1"/>
  <c r="U600" i="1"/>
  <c r="W600" i="1" s="1"/>
  <c r="S344" i="1"/>
  <c r="V641" i="1"/>
  <c r="U642" i="1"/>
  <c r="W642" i="1" s="1"/>
  <c r="AD51" i="1"/>
  <c r="T226" i="1" l="1"/>
  <c r="T141" i="1"/>
  <c r="V140" i="1"/>
  <c r="U141" i="1"/>
  <c r="W141" i="1" s="1"/>
  <c r="V433" i="1"/>
  <c r="U434" i="1"/>
  <c r="W434" i="1" s="1"/>
  <c r="V307" i="1"/>
  <c r="U308" i="1"/>
  <c r="W308" i="1" s="1"/>
  <c r="V225" i="1"/>
  <c r="U226" i="1"/>
  <c r="W226" i="1" s="1"/>
  <c r="T227" i="1"/>
  <c r="T558" i="1"/>
  <c r="V349" i="1"/>
  <c r="U350" i="1"/>
  <c r="W350" i="1" s="1"/>
  <c r="V265" i="1"/>
  <c r="U266" i="1"/>
  <c r="W266" i="1" s="1"/>
  <c r="T643" i="1"/>
  <c r="T520" i="1"/>
  <c r="V519" i="1" s="1"/>
  <c r="V475" i="1"/>
  <c r="U476" i="1"/>
  <c r="W476" i="1" s="1"/>
  <c r="T7" i="1"/>
  <c r="AE186" i="1"/>
  <c r="AF185" i="1"/>
  <c r="AG185" i="1" s="1"/>
  <c r="V642" i="1"/>
  <c r="U643" i="1"/>
  <c r="W643" i="1" s="1"/>
  <c r="A152" i="1"/>
  <c r="AF6" i="1"/>
  <c r="AG6" i="1" s="1"/>
  <c r="AE7" i="1"/>
  <c r="AD8" i="1" s="1"/>
  <c r="AF50" i="1"/>
  <c r="AG50" i="1" s="1"/>
  <c r="AE51" i="1"/>
  <c r="AD52" i="1"/>
  <c r="T601" i="1"/>
  <c r="T183" i="1"/>
  <c r="T394" i="1"/>
  <c r="S345" i="1"/>
  <c r="AE93" i="1"/>
  <c r="AD94" i="1" s="1"/>
  <c r="AF92" i="1"/>
  <c r="AG92" i="1" s="1"/>
  <c r="T91" i="1"/>
  <c r="U520" i="1"/>
  <c r="W520" i="1" s="1"/>
  <c r="AE142" i="1"/>
  <c r="AD143" i="1" s="1"/>
  <c r="AF141" i="1"/>
  <c r="AG141" i="1" s="1"/>
  <c r="T142" i="1" l="1"/>
  <c r="T267" i="1"/>
  <c r="V141" i="1"/>
  <c r="U142" i="1"/>
  <c r="W142" i="1" s="1"/>
  <c r="T521" i="1"/>
  <c r="V266" i="1"/>
  <c r="U267" i="1"/>
  <c r="W267" i="1" s="1"/>
  <c r="T477" i="1"/>
  <c r="T351" i="1"/>
  <c r="T309" i="1"/>
  <c r="U558" i="1"/>
  <c r="W558" i="1" s="1"/>
  <c r="V557" i="1"/>
  <c r="T435" i="1"/>
  <c r="U227" i="1"/>
  <c r="W227" i="1" s="1"/>
  <c r="V226" i="1"/>
  <c r="V6" i="1"/>
  <c r="W6" i="1" s="1"/>
  <c r="U7" i="1"/>
  <c r="T8" i="1" s="1"/>
  <c r="AF93" i="1"/>
  <c r="AG93" i="1" s="1"/>
  <c r="AE94" i="1"/>
  <c r="AD95" i="1" s="1"/>
  <c r="AE8" i="1"/>
  <c r="AD9" i="1" s="1"/>
  <c r="AF7" i="1"/>
  <c r="AG7" i="1" s="1"/>
  <c r="U601" i="1"/>
  <c r="W601" i="1" s="1"/>
  <c r="V600" i="1"/>
  <c r="T644" i="1"/>
  <c r="AE52" i="1"/>
  <c r="AD53" i="1" s="1"/>
  <c r="AF51" i="1"/>
  <c r="AG51" i="1" s="1"/>
  <c r="AE143" i="1"/>
  <c r="AD144" i="1" s="1"/>
  <c r="AF142" i="1"/>
  <c r="U521" i="1"/>
  <c r="W521" i="1" s="1"/>
  <c r="V520" i="1"/>
  <c r="S346" i="1"/>
  <c r="AG142" i="1"/>
  <c r="U91" i="1"/>
  <c r="W91" i="1" s="1"/>
  <c r="V90" i="1"/>
  <c r="U394" i="1"/>
  <c r="W394" i="1" s="1"/>
  <c r="V393" i="1"/>
  <c r="U183" i="1"/>
  <c r="W183" i="1" s="1"/>
  <c r="V182" i="1"/>
  <c r="A153" i="1"/>
  <c r="AD187" i="1"/>
  <c r="T143" i="1" l="1"/>
  <c r="V142" i="1"/>
  <c r="U143" i="1"/>
  <c r="W143" i="1" s="1"/>
  <c r="T144" i="1"/>
  <c r="T92" i="1"/>
  <c r="V91" i="1" s="1"/>
  <c r="V434" i="1"/>
  <c r="U435" i="1"/>
  <c r="W435" i="1" s="1"/>
  <c r="V308" i="1"/>
  <c r="U309" i="1"/>
  <c r="W309" i="1" s="1"/>
  <c r="T268" i="1"/>
  <c r="T228" i="1"/>
  <c r="T559" i="1"/>
  <c r="V350" i="1"/>
  <c r="U351" i="1"/>
  <c r="W351" i="1" s="1"/>
  <c r="T352" i="1"/>
  <c r="V476" i="1"/>
  <c r="U477" i="1"/>
  <c r="W477" i="1" s="1"/>
  <c r="U8" i="1"/>
  <c r="V7" i="1"/>
  <c r="W7" i="1" s="1"/>
  <c r="AE9" i="1"/>
  <c r="AD10" i="1" s="1"/>
  <c r="AF8" i="1"/>
  <c r="AE95" i="1"/>
  <c r="AF94" i="1"/>
  <c r="AG94" i="1" s="1"/>
  <c r="T522" i="1"/>
  <c r="AE144" i="1"/>
  <c r="AF143" i="1"/>
  <c r="AG143" i="1" s="1"/>
  <c r="U92" i="1"/>
  <c r="W92" i="1" s="1"/>
  <c r="T184" i="1"/>
  <c r="T395" i="1"/>
  <c r="S347" i="1"/>
  <c r="T602" i="1"/>
  <c r="AF186" i="1"/>
  <c r="AG186" i="1" s="1"/>
  <c r="AE187" i="1"/>
  <c r="AD188" i="1" s="1"/>
  <c r="A154" i="1"/>
  <c r="AF52" i="1"/>
  <c r="AG52" i="1" s="1"/>
  <c r="AE53" i="1"/>
  <c r="V643" i="1"/>
  <c r="U644" i="1"/>
  <c r="W644" i="1" s="1"/>
  <c r="AG8" i="1"/>
  <c r="U144" i="1" l="1"/>
  <c r="W144" i="1" s="1"/>
  <c r="V143" i="1"/>
  <c r="T436" i="1"/>
  <c r="V435" i="1" s="1"/>
  <c r="T145" i="1"/>
  <c r="T478" i="1"/>
  <c r="V477" i="1"/>
  <c r="U478" i="1"/>
  <c r="W478" i="1" s="1"/>
  <c r="U559" i="1"/>
  <c r="W559" i="1" s="1"/>
  <c r="V558" i="1"/>
  <c r="U352" i="1"/>
  <c r="W352" i="1" s="1"/>
  <c r="V351" i="1"/>
  <c r="V227" i="1"/>
  <c r="U228" i="1"/>
  <c r="W228" i="1" s="1"/>
  <c r="T310" i="1"/>
  <c r="T645" i="1"/>
  <c r="V644" i="1" s="1"/>
  <c r="T93" i="1"/>
  <c r="V267" i="1"/>
  <c r="U268" i="1"/>
  <c r="W268" i="1" s="1"/>
  <c r="U436" i="1"/>
  <c r="W436" i="1" s="1"/>
  <c r="T9" i="1"/>
  <c r="AF9" i="1"/>
  <c r="AE10" i="1"/>
  <c r="U645" i="1"/>
  <c r="W645" i="1" s="1"/>
  <c r="S348" i="1"/>
  <c r="B145" i="1" s="1"/>
  <c r="B143" i="1"/>
  <c r="B144" i="1"/>
  <c r="C144" i="1"/>
  <c r="D143" i="1"/>
  <c r="AD145" i="1"/>
  <c r="AD96" i="1"/>
  <c r="AD54" i="1"/>
  <c r="U602" i="1"/>
  <c r="W602" i="1" s="1"/>
  <c r="V601" i="1"/>
  <c r="AE188" i="1"/>
  <c r="AD189" i="1" s="1"/>
  <c r="AF187" i="1"/>
  <c r="AG187" i="1" s="1"/>
  <c r="A155" i="1"/>
  <c r="U145" i="1"/>
  <c r="W145" i="1" s="1"/>
  <c r="V144" i="1"/>
  <c r="U395" i="1"/>
  <c r="W395" i="1" s="1"/>
  <c r="V394" i="1"/>
  <c r="T396" i="1"/>
  <c r="U522" i="1"/>
  <c r="W522" i="1" s="1"/>
  <c r="V521" i="1"/>
  <c r="AG9" i="1"/>
  <c r="V183" i="1"/>
  <c r="U184" i="1"/>
  <c r="W184" i="1" s="1"/>
  <c r="V92" i="1"/>
  <c r="U93" i="1"/>
  <c r="W93" i="1" s="1"/>
  <c r="T560" i="1" l="1"/>
  <c r="T523" i="1"/>
  <c r="T603" i="1"/>
  <c r="C143" i="1"/>
  <c r="E143" i="1" s="1"/>
  <c r="D146" i="1"/>
  <c r="C146" i="1"/>
  <c r="C147" i="1"/>
  <c r="T437" i="1"/>
  <c r="V436" i="1" s="1"/>
  <c r="T269" i="1"/>
  <c r="V268" i="1" s="1"/>
  <c r="T353" i="1"/>
  <c r="T479" i="1"/>
  <c r="U479" i="1" s="1"/>
  <c r="W479" i="1" s="1"/>
  <c r="C145" i="1"/>
  <c r="T229" i="1"/>
  <c r="U229" i="1" s="1"/>
  <c r="W229" i="1" s="1"/>
  <c r="V478" i="1"/>
  <c r="U437" i="1"/>
  <c r="W437" i="1" s="1"/>
  <c r="V309" i="1"/>
  <c r="U310" i="1"/>
  <c r="W310" i="1" s="1"/>
  <c r="U353" i="1"/>
  <c r="W353" i="1" s="1"/>
  <c r="V352" i="1"/>
  <c r="V559" i="1"/>
  <c r="U560" i="1"/>
  <c r="W560" i="1" s="1"/>
  <c r="T561" i="1"/>
  <c r="T146" i="1"/>
  <c r="U146" i="1" s="1"/>
  <c r="W146" i="1" s="1"/>
  <c r="U9" i="1"/>
  <c r="T10" i="1" s="1"/>
  <c r="B149" i="1" s="1"/>
  <c r="V8" i="1"/>
  <c r="W8" i="1" s="1"/>
  <c r="V395" i="1"/>
  <c r="U396" i="1"/>
  <c r="W396" i="1" s="1"/>
  <c r="T94" i="1"/>
  <c r="T185" i="1"/>
  <c r="B146" i="1"/>
  <c r="B148" i="1"/>
  <c r="D144" i="1"/>
  <c r="E144" i="1" s="1"/>
  <c r="D145" i="1"/>
  <c r="B147" i="1"/>
  <c r="AE54" i="1"/>
  <c r="AF53" i="1"/>
  <c r="AG53" i="1" s="1"/>
  <c r="U523" i="1"/>
  <c r="W523" i="1" s="1"/>
  <c r="V522" i="1"/>
  <c r="A156" i="1"/>
  <c r="U603" i="1"/>
  <c r="W603" i="1" s="1"/>
  <c r="V602" i="1"/>
  <c r="AF95" i="1"/>
  <c r="AG95" i="1" s="1"/>
  <c r="AE96" i="1"/>
  <c r="AD97" i="1" s="1"/>
  <c r="V145" i="1"/>
  <c r="AF188" i="1"/>
  <c r="AG188" i="1" s="1"/>
  <c r="AE189" i="1"/>
  <c r="AD190" i="1" s="1"/>
  <c r="AF144" i="1"/>
  <c r="AG144" i="1" s="1"/>
  <c r="AE145" i="1"/>
  <c r="AD146" i="1" s="1"/>
  <c r="T646" i="1"/>
  <c r="AD11" i="1"/>
  <c r="D147" i="1" l="1"/>
  <c r="E147" i="1"/>
  <c r="E146" i="1"/>
  <c r="E145" i="1"/>
  <c r="V228" i="1"/>
  <c r="T311" i="1"/>
  <c r="U311" i="1" s="1"/>
  <c r="W311" i="1" s="1"/>
  <c r="U269" i="1"/>
  <c r="W269" i="1" s="1"/>
  <c r="T480" i="1"/>
  <c r="U480" i="1" s="1"/>
  <c r="W480" i="1" s="1"/>
  <c r="T230" i="1"/>
  <c r="T438" i="1"/>
  <c r="V560" i="1"/>
  <c r="U561" i="1"/>
  <c r="W561" i="1" s="1"/>
  <c r="T397" i="1"/>
  <c r="V396" i="1" s="1"/>
  <c r="T354" i="1"/>
  <c r="V479" i="1"/>
  <c r="V9" i="1"/>
  <c r="D148" i="1" s="1"/>
  <c r="U10" i="1"/>
  <c r="T11" i="1" s="1"/>
  <c r="C148" i="1"/>
  <c r="AF96" i="1"/>
  <c r="AG96" i="1" s="1"/>
  <c r="AE97" i="1"/>
  <c r="AD98" i="1" s="1"/>
  <c r="V184" i="1"/>
  <c r="U185" i="1"/>
  <c r="W185" i="1" s="1"/>
  <c r="AE11" i="1"/>
  <c r="AD12" i="1" s="1"/>
  <c r="AF10" i="1"/>
  <c r="AG10" i="1" s="1"/>
  <c r="AF145" i="1"/>
  <c r="AG145" i="1" s="1"/>
  <c r="AE146" i="1"/>
  <c r="AD147" i="1" s="1"/>
  <c r="AE190" i="1"/>
  <c r="AD191" i="1" s="1"/>
  <c r="AF189" i="1"/>
  <c r="AG189" i="1" s="1"/>
  <c r="A157" i="1"/>
  <c r="U646" i="1"/>
  <c r="W646" i="1" s="1"/>
  <c r="V645" i="1"/>
  <c r="T604" i="1"/>
  <c r="V93" i="1"/>
  <c r="U94" i="1"/>
  <c r="W94" i="1" s="1"/>
  <c r="T147" i="1"/>
  <c r="T524" i="1"/>
  <c r="AD55" i="1"/>
  <c r="T186" i="1" l="1"/>
  <c r="T562" i="1"/>
  <c r="V310" i="1"/>
  <c r="T270" i="1"/>
  <c r="U397" i="1"/>
  <c r="W397" i="1" s="1"/>
  <c r="V561" i="1"/>
  <c r="U562" i="1"/>
  <c r="W562" i="1" s="1"/>
  <c r="T647" i="1"/>
  <c r="V646" i="1" s="1"/>
  <c r="T481" i="1"/>
  <c r="U438" i="1"/>
  <c r="W438" i="1" s="1"/>
  <c r="V437" i="1"/>
  <c r="V353" i="1"/>
  <c r="U354" i="1"/>
  <c r="W354" i="1" s="1"/>
  <c r="T312" i="1"/>
  <c r="U230" i="1"/>
  <c r="W230" i="1" s="1"/>
  <c r="V229" i="1"/>
  <c r="E148" i="1"/>
  <c r="W9" i="1"/>
  <c r="U11" i="1"/>
  <c r="V10" i="1"/>
  <c r="D149" i="1" s="1"/>
  <c r="B150" i="1"/>
  <c r="C149" i="1"/>
  <c r="AE12" i="1"/>
  <c r="AD13" i="1" s="1"/>
  <c r="AF11" i="1"/>
  <c r="AG11" i="1" s="1"/>
  <c r="AF97" i="1"/>
  <c r="AG97" i="1" s="1"/>
  <c r="AE98" i="1"/>
  <c r="AD99" i="1" s="1"/>
  <c r="AE147" i="1"/>
  <c r="AD148" i="1" s="1"/>
  <c r="AF146" i="1"/>
  <c r="AF54" i="1"/>
  <c r="AG54" i="1" s="1"/>
  <c r="AE55" i="1"/>
  <c r="AD56" i="1" s="1"/>
  <c r="AE191" i="1"/>
  <c r="AD192" i="1" s="1"/>
  <c r="AF190" i="1"/>
  <c r="AG190" i="1" s="1"/>
  <c r="V185" i="1"/>
  <c r="U186" i="1"/>
  <c r="W186" i="1" s="1"/>
  <c r="T398" i="1"/>
  <c r="U524" i="1"/>
  <c r="W524" i="1" s="1"/>
  <c r="V523" i="1"/>
  <c r="T95" i="1"/>
  <c r="U604" i="1"/>
  <c r="W604" i="1" s="1"/>
  <c r="V603" i="1"/>
  <c r="U647" i="1"/>
  <c r="W647" i="1" s="1"/>
  <c r="A158" i="1"/>
  <c r="AG146" i="1"/>
  <c r="V146" i="1"/>
  <c r="U147" i="1"/>
  <c r="W147" i="1" s="1"/>
  <c r="T231" i="1" l="1"/>
  <c r="V269" i="1"/>
  <c r="U270" i="1"/>
  <c r="W270" i="1" s="1"/>
  <c r="T563" i="1"/>
  <c r="V562" i="1" s="1"/>
  <c r="U312" i="1"/>
  <c r="W312" i="1" s="1"/>
  <c r="V311" i="1"/>
  <c r="T313" i="1"/>
  <c r="T439" i="1"/>
  <c r="U231" i="1"/>
  <c r="W231" i="1" s="1"/>
  <c r="V230" i="1"/>
  <c r="T232" i="1"/>
  <c r="U563" i="1"/>
  <c r="W563" i="1" s="1"/>
  <c r="T648" i="1"/>
  <c r="V647" i="1" s="1"/>
  <c r="T605" i="1"/>
  <c r="V604" i="1" s="1"/>
  <c r="T355" i="1"/>
  <c r="V480" i="1"/>
  <c r="U481" i="1"/>
  <c r="W481" i="1" s="1"/>
  <c r="W10" i="1"/>
  <c r="E149" i="1"/>
  <c r="T12" i="1"/>
  <c r="C150" i="1"/>
  <c r="AF98" i="1"/>
  <c r="AE99" i="1"/>
  <c r="AD100" i="1" s="1"/>
  <c r="U95" i="1"/>
  <c r="W95" i="1" s="1"/>
  <c r="V94" i="1"/>
  <c r="V397" i="1"/>
  <c r="U398" i="1"/>
  <c r="W398" i="1" s="1"/>
  <c r="AG55" i="1"/>
  <c r="AE56" i="1"/>
  <c r="AD57" i="1" s="1"/>
  <c r="AF55" i="1"/>
  <c r="T148" i="1"/>
  <c r="AE192" i="1"/>
  <c r="AD193" i="1" s="1"/>
  <c r="AF191" i="1"/>
  <c r="AG191" i="1" s="1"/>
  <c r="T525" i="1"/>
  <c r="T187" i="1"/>
  <c r="A159" i="1"/>
  <c r="AE148" i="1"/>
  <c r="AD149" i="1" s="1"/>
  <c r="AF147" i="1"/>
  <c r="AG147" i="1" s="1"/>
  <c r="AG98" i="1"/>
  <c r="AF12" i="1"/>
  <c r="AG12" i="1" s="1"/>
  <c r="AE13" i="1"/>
  <c r="AD14" i="1" s="1"/>
  <c r="T564" i="1" l="1"/>
  <c r="T271" i="1"/>
  <c r="V231" i="1"/>
  <c r="U232" i="1"/>
  <c r="W232" i="1" s="1"/>
  <c r="V312" i="1"/>
  <c r="U313" i="1"/>
  <c r="W313" i="1" s="1"/>
  <c r="U564" i="1"/>
  <c r="W564" i="1" s="1"/>
  <c r="V563" i="1"/>
  <c r="U605" i="1"/>
  <c r="W605" i="1" s="1"/>
  <c r="U648" i="1"/>
  <c r="W648" i="1" s="1"/>
  <c r="T482" i="1"/>
  <c r="U355" i="1"/>
  <c r="W355" i="1" s="1"/>
  <c r="V354" i="1"/>
  <c r="V438" i="1"/>
  <c r="U439" i="1"/>
  <c r="W439" i="1" s="1"/>
  <c r="T96" i="1"/>
  <c r="V95" i="1" s="1"/>
  <c r="V11" i="1"/>
  <c r="U12" i="1"/>
  <c r="B151" i="1"/>
  <c r="AF56" i="1"/>
  <c r="AG56" i="1" s="1"/>
  <c r="AE57" i="1"/>
  <c r="AE14" i="1"/>
  <c r="AF13" i="1"/>
  <c r="AG13" i="1" s="1"/>
  <c r="V186" i="1"/>
  <c r="U187" i="1"/>
  <c r="W187" i="1" s="1"/>
  <c r="U525" i="1"/>
  <c r="W525" i="1" s="1"/>
  <c r="V524" i="1"/>
  <c r="U148" i="1"/>
  <c r="W148" i="1" s="1"/>
  <c r="V147" i="1"/>
  <c r="T399" i="1"/>
  <c r="A160" i="1"/>
  <c r="AF192" i="1"/>
  <c r="AG192" i="1" s="1"/>
  <c r="AE193" i="1"/>
  <c r="U96" i="1"/>
  <c r="W96" i="1" s="1"/>
  <c r="AF99" i="1"/>
  <c r="AG99" i="1" s="1"/>
  <c r="AE100" i="1"/>
  <c r="AF148" i="1"/>
  <c r="AG148" i="1" s="1"/>
  <c r="AE149" i="1"/>
  <c r="AD150" i="1" s="1"/>
  <c r="T606" i="1"/>
  <c r="V270" i="1" l="1"/>
  <c r="U271" i="1"/>
  <c r="W271" i="1" s="1"/>
  <c r="T649" i="1"/>
  <c r="U649" i="1" s="1"/>
  <c r="W649" i="1" s="1"/>
  <c r="T440" i="1"/>
  <c r="T314" i="1"/>
  <c r="T233" i="1"/>
  <c r="T149" i="1"/>
  <c r="U149" i="1" s="1"/>
  <c r="W149" i="1" s="1"/>
  <c r="T356" i="1"/>
  <c r="V481" i="1"/>
  <c r="U482" i="1"/>
  <c r="W482" i="1" s="1"/>
  <c r="T565" i="1"/>
  <c r="T97" i="1"/>
  <c r="V96" i="1" s="1"/>
  <c r="T13" i="1"/>
  <c r="C151" i="1"/>
  <c r="D150" i="1"/>
  <c r="E150" i="1" s="1"/>
  <c r="W11" i="1"/>
  <c r="AF149" i="1"/>
  <c r="AE150" i="1"/>
  <c r="AD151" i="1"/>
  <c r="AD101" i="1"/>
  <c r="A161" i="1"/>
  <c r="V648" i="1"/>
  <c r="U399" i="1"/>
  <c r="W399" i="1" s="1"/>
  <c r="V398" i="1"/>
  <c r="T188" i="1"/>
  <c r="AD15" i="1"/>
  <c r="AD58" i="1"/>
  <c r="AG149" i="1"/>
  <c r="U606" i="1"/>
  <c r="W606" i="1" s="1"/>
  <c r="V605" i="1"/>
  <c r="AD194" i="1"/>
  <c r="T526" i="1"/>
  <c r="V148" i="1" l="1"/>
  <c r="T650" i="1"/>
  <c r="V649" i="1" s="1"/>
  <c r="U97" i="1"/>
  <c r="W97" i="1" s="1"/>
  <c r="T272" i="1"/>
  <c r="T483" i="1"/>
  <c r="U233" i="1"/>
  <c r="W233" i="1" s="1"/>
  <c r="T234" i="1"/>
  <c r="V232" i="1"/>
  <c r="T607" i="1"/>
  <c r="V606" i="1" s="1"/>
  <c r="T150" i="1"/>
  <c r="V313" i="1"/>
  <c r="U314" i="1"/>
  <c r="W314" i="1" s="1"/>
  <c r="V439" i="1"/>
  <c r="U440" i="1"/>
  <c r="W440" i="1" s="1"/>
  <c r="V564" i="1"/>
  <c r="U565" i="1"/>
  <c r="W565" i="1" s="1"/>
  <c r="T566" i="1"/>
  <c r="U356" i="1"/>
  <c r="W356" i="1" s="1"/>
  <c r="V355" i="1"/>
  <c r="V12" i="1"/>
  <c r="U13" i="1"/>
  <c r="B152" i="1"/>
  <c r="V525" i="1"/>
  <c r="U526" i="1"/>
  <c r="W526" i="1" s="1"/>
  <c r="AE58" i="1"/>
  <c r="AD59" i="1" s="1"/>
  <c r="AF57" i="1"/>
  <c r="AG57" i="1" s="1"/>
  <c r="U650" i="1"/>
  <c r="W650" i="1" s="1"/>
  <c r="T400" i="1"/>
  <c r="U150" i="1"/>
  <c r="W150" i="1" s="1"/>
  <c r="V149" i="1"/>
  <c r="AF150" i="1"/>
  <c r="AE151" i="1"/>
  <c r="U607" i="1"/>
  <c r="W607" i="1" s="1"/>
  <c r="AF14" i="1"/>
  <c r="AG14" i="1" s="1"/>
  <c r="AE15" i="1"/>
  <c r="V187" i="1"/>
  <c r="U188" i="1"/>
  <c r="W188" i="1" s="1"/>
  <c r="A162" i="1"/>
  <c r="AG150" i="1"/>
  <c r="AE194" i="1"/>
  <c r="AD195" i="1" s="1"/>
  <c r="AF193" i="1"/>
  <c r="AG193" i="1" s="1"/>
  <c r="AF100" i="1"/>
  <c r="AG100" i="1" s="1"/>
  <c r="AE101" i="1"/>
  <c r="T98" i="1" l="1"/>
  <c r="T315" i="1"/>
  <c r="V314" i="1" s="1"/>
  <c r="U272" i="1"/>
  <c r="W272" i="1" s="1"/>
  <c r="V271" i="1"/>
  <c r="T357" i="1"/>
  <c r="V356" i="1" s="1"/>
  <c r="T441" i="1"/>
  <c r="U566" i="1"/>
  <c r="W566" i="1" s="1"/>
  <c r="V565" i="1"/>
  <c r="U441" i="1"/>
  <c r="W441" i="1" s="1"/>
  <c r="V440" i="1"/>
  <c r="V233" i="1"/>
  <c r="U234" i="1"/>
  <c r="W234" i="1" s="1"/>
  <c r="T151" i="1"/>
  <c r="V150" i="1" s="1"/>
  <c r="T527" i="1"/>
  <c r="U527" i="1" s="1"/>
  <c r="W527" i="1" s="1"/>
  <c r="U315" i="1"/>
  <c r="W315" i="1" s="1"/>
  <c r="T316" i="1"/>
  <c r="V482" i="1"/>
  <c r="U483" i="1"/>
  <c r="W483" i="1" s="1"/>
  <c r="T14" i="1"/>
  <c r="C152" i="1"/>
  <c r="D151" i="1"/>
  <c r="E151" i="1" s="1"/>
  <c r="W12" i="1"/>
  <c r="V97" i="1"/>
  <c r="U98" i="1"/>
  <c r="W98" i="1" s="1"/>
  <c r="AD16" i="1"/>
  <c r="T651" i="1"/>
  <c r="AF58" i="1"/>
  <c r="AG58" i="1" s="1"/>
  <c r="AE59" i="1"/>
  <c r="AD60" i="1" s="1"/>
  <c r="V526" i="1"/>
  <c r="AF194" i="1"/>
  <c r="AG194" i="1" s="1"/>
  <c r="AE195" i="1"/>
  <c r="AD196" i="1"/>
  <c r="U400" i="1"/>
  <c r="W400" i="1" s="1"/>
  <c r="V399" i="1"/>
  <c r="A163" i="1"/>
  <c r="AD102" i="1"/>
  <c r="T189" i="1"/>
  <c r="T608" i="1"/>
  <c r="AD152" i="1"/>
  <c r="T567" i="1" l="1"/>
  <c r="T273" i="1"/>
  <c r="V272" i="1"/>
  <c r="U273" i="1"/>
  <c r="W273" i="1" s="1"/>
  <c r="U151" i="1"/>
  <c r="W151" i="1" s="1"/>
  <c r="U357" i="1"/>
  <c r="W357" i="1" s="1"/>
  <c r="T484" i="1"/>
  <c r="U484" i="1" s="1"/>
  <c r="T528" i="1"/>
  <c r="U528" i="1" s="1"/>
  <c r="W528" i="1" s="1"/>
  <c r="V315" i="1"/>
  <c r="U316" i="1"/>
  <c r="W316" i="1" s="1"/>
  <c r="U567" i="1"/>
  <c r="W567" i="1" s="1"/>
  <c r="V566" i="1"/>
  <c r="T152" i="1"/>
  <c r="T235" i="1"/>
  <c r="T442" i="1"/>
  <c r="U14" i="1"/>
  <c r="B153" i="1"/>
  <c r="V13" i="1"/>
  <c r="AF195" i="1"/>
  <c r="AE196" i="1"/>
  <c r="V527" i="1"/>
  <c r="V650" i="1"/>
  <c r="U651" i="1"/>
  <c r="W651" i="1" s="1"/>
  <c r="AE16" i="1"/>
  <c r="AF15" i="1"/>
  <c r="AG15" i="1" s="1"/>
  <c r="AE102" i="1"/>
  <c r="AD103" i="1" s="1"/>
  <c r="AF101" i="1"/>
  <c r="AG101" i="1" s="1"/>
  <c r="U152" i="1"/>
  <c r="W152" i="1" s="1"/>
  <c r="V151" i="1"/>
  <c r="AG195" i="1"/>
  <c r="A164" i="1"/>
  <c r="AE152" i="1"/>
  <c r="AF151" i="1"/>
  <c r="AG151" i="1" s="1"/>
  <c r="V607" i="1"/>
  <c r="U608" i="1"/>
  <c r="W608" i="1" s="1"/>
  <c r="T401" i="1"/>
  <c r="T99" i="1"/>
  <c r="V188" i="1"/>
  <c r="U189" i="1"/>
  <c r="W189" i="1" s="1"/>
  <c r="AF59" i="1"/>
  <c r="AG59" i="1" s="1"/>
  <c r="AE60" i="1"/>
  <c r="W484" i="1" l="1"/>
  <c r="T485" i="1"/>
  <c r="V483" i="1"/>
  <c r="T274" i="1"/>
  <c r="T358" i="1"/>
  <c r="T317" i="1"/>
  <c r="T190" i="1"/>
  <c r="V189" i="1" s="1"/>
  <c r="V441" i="1"/>
  <c r="U442" i="1"/>
  <c r="W442" i="1" s="1"/>
  <c r="T443" i="1"/>
  <c r="V234" i="1"/>
  <c r="T236" i="1"/>
  <c r="U235" i="1"/>
  <c r="W235" i="1" s="1"/>
  <c r="V484" i="1"/>
  <c r="U485" i="1"/>
  <c r="W485" i="1" s="1"/>
  <c r="T486" i="1"/>
  <c r="T568" i="1"/>
  <c r="D152" i="1"/>
  <c r="E152" i="1" s="1"/>
  <c r="W13" i="1"/>
  <c r="C153" i="1"/>
  <c r="T15" i="1"/>
  <c r="T529" i="1"/>
  <c r="V98" i="1"/>
  <c r="U99" i="1"/>
  <c r="W99" i="1" s="1"/>
  <c r="A165" i="1"/>
  <c r="AD61" i="1"/>
  <c r="V400" i="1"/>
  <c r="U401" i="1"/>
  <c r="W401" i="1" s="1"/>
  <c r="T153" i="1"/>
  <c r="AE103" i="1"/>
  <c r="AF102" i="1"/>
  <c r="AG102" i="1" s="1"/>
  <c r="AD17" i="1"/>
  <c r="AD197" i="1"/>
  <c r="T609" i="1"/>
  <c r="AD153" i="1"/>
  <c r="T652" i="1"/>
  <c r="U190" i="1" l="1"/>
  <c r="W190" i="1" s="1"/>
  <c r="V273" i="1"/>
  <c r="U274" i="1"/>
  <c r="W274" i="1" s="1"/>
  <c r="U358" i="1"/>
  <c r="W358" i="1" s="1"/>
  <c r="V357" i="1"/>
  <c r="U486" i="1"/>
  <c r="W486" i="1" s="1"/>
  <c r="V485" i="1"/>
  <c r="V442" i="1"/>
  <c r="U443" i="1"/>
  <c r="W443" i="1" s="1"/>
  <c r="U568" i="1"/>
  <c r="W568" i="1" s="1"/>
  <c r="V567" i="1"/>
  <c r="V235" i="1"/>
  <c r="U236" i="1"/>
  <c r="W236" i="1" s="1"/>
  <c r="V316" i="1"/>
  <c r="U317" i="1"/>
  <c r="W317" i="1" s="1"/>
  <c r="V14" i="1"/>
  <c r="U15" i="1"/>
  <c r="T16" i="1" s="1"/>
  <c r="B154" i="1"/>
  <c r="T191" i="1"/>
  <c r="U652" i="1"/>
  <c r="W652" i="1" s="1"/>
  <c r="V651" i="1"/>
  <c r="AE153" i="1"/>
  <c r="AF152" i="1"/>
  <c r="AG152" i="1" s="1"/>
  <c r="AE197" i="1"/>
  <c r="AF196" i="1"/>
  <c r="AG196" i="1" s="1"/>
  <c r="AD104" i="1"/>
  <c r="T402" i="1"/>
  <c r="AE61" i="1"/>
  <c r="AF60" i="1"/>
  <c r="AG60" i="1" s="1"/>
  <c r="A166" i="1"/>
  <c r="U609" i="1"/>
  <c r="W609" i="1" s="1"/>
  <c r="V608" i="1"/>
  <c r="AE17" i="1"/>
  <c r="AF16" i="1"/>
  <c r="AG16" i="1" s="1"/>
  <c r="V152" i="1"/>
  <c r="U153" i="1"/>
  <c r="W153" i="1" s="1"/>
  <c r="U529" i="1"/>
  <c r="W529" i="1" s="1"/>
  <c r="V528" i="1"/>
  <c r="T100" i="1"/>
  <c r="T154" i="1" l="1"/>
  <c r="T653" i="1"/>
  <c r="T610" i="1"/>
  <c r="V609" i="1" s="1"/>
  <c r="T275" i="1"/>
  <c r="T318" i="1"/>
  <c r="U318" i="1" s="1"/>
  <c r="W318" i="1" s="1"/>
  <c r="T359" i="1"/>
  <c r="V317" i="1"/>
  <c r="T237" i="1"/>
  <c r="T569" i="1"/>
  <c r="T444" i="1"/>
  <c r="T487" i="1"/>
  <c r="C154" i="1"/>
  <c r="B155" i="1"/>
  <c r="V15" i="1"/>
  <c r="D154" i="1" s="1"/>
  <c r="U16" i="1"/>
  <c r="T17" i="1" s="1"/>
  <c r="D153" i="1"/>
  <c r="E153" i="1" s="1"/>
  <c r="W14" i="1"/>
  <c r="U100" i="1"/>
  <c r="W100" i="1" s="1"/>
  <c r="V99" i="1"/>
  <c r="V153" i="1"/>
  <c r="U154" i="1"/>
  <c r="W154" i="1" s="1"/>
  <c r="T155" i="1"/>
  <c r="V401" i="1"/>
  <c r="U402" i="1"/>
  <c r="W402" i="1" s="1"/>
  <c r="V652" i="1"/>
  <c r="U653" i="1"/>
  <c r="W653" i="1" s="1"/>
  <c r="T530" i="1"/>
  <c r="AD18" i="1"/>
  <c r="U610" i="1"/>
  <c r="W610" i="1" s="1"/>
  <c r="AD62" i="1"/>
  <c r="A167" i="1"/>
  <c r="AF103" i="1"/>
  <c r="AG103" i="1" s="1"/>
  <c r="AE104" i="1"/>
  <c r="AD105" i="1" s="1"/>
  <c r="AD198" i="1"/>
  <c r="AD154" i="1"/>
  <c r="U191" i="1"/>
  <c r="W191" i="1" s="1"/>
  <c r="V190" i="1"/>
  <c r="T403" i="1" l="1"/>
  <c r="V358" i="1"/>
  <c r="U359" i="1"/>
  <c r="W359" i="1" s="1"/>
  <c r="T360" i="1"/>
  <c r="U275" i="1"/>
  <c r="W275" i="1" s="1"/>
  <c r="V274" i="1"/>
  <c r="V443" i="1"/>
  <c r="U444" i="1"/>
  <c r="W444" i="1" s="1"/>
  <c r="U237" i="1"/>
  <c r="W237" i="1" s="1"/>
  <c r="V236" i="1"/>
  <c r="T654" i="1"/>
  <c r="V486" i="1"/>
  <c r="U487" i="1"/>
  <c r="W487" i="1" s="1"/>
  <c r="T488" i="1"/>
  <c r="T319" i="1"/>
  <c r="U569" i="1"/>
  <c r="W569" i="1" s="1"/>
  <c r="V568" i="1"/>
  <c r="E154" i="1"/>
  <c r="B156" i="1"/>
  <c r="V16" i="1"/>
  <c r="D155" i="1" s="1"/>
  <c r="U17" i="1"/>
  <c r="T18" i="1" s="1"/>
  <c r="W15" i="1"/>
  <c r="C155" i="1"/>
  <c r="AE105" i="1"/>
  <c r="AD106" i="1" s="1"/>
  <c r="AF104" i="1"/>
  <c r="AG104" i="1" s="1"/>
  <c r="AF153" i="1"/>
  <c r="AG153" i="1" s="1"/>
  <c r="AE154" i="1"/>
  <c r="AD155" i="1" s="1"/>
  <c r="A168" i="1"/>
  <c r="V529" i="1"/>
  <c r="U530" i="1"/>
  <c r="W530" i="1" s="1"/>
  <c r="V653" i="1"/>
  <c r="U654" i="1"/>
  <c r="W654" i="1" s="1"/>
  <c r="U403" i="1"/>
  <c r="W403" i="1" s="1"/>
  <c r="V402" i="1"/>
  <c r="V154" i="1"/>
  <c r="U155" i="1"/>
  <c r="W155" i="1" s="1"/>
  <c r="AE198" i="1"/>
  <c r="AF197" i="1"/>
  <c r="AG197" i="1" s="1"/>
  <c r="T192" i="1"/>
  <c r="AF61" i="1"/>
  <c r="AG61" i="1" s="1"/>
  <c r="AE62" i="1"/>
  <c r="AD63" i="1"/>
  <c r="T611" i="1"/>
  <c r="T101" i="1"/>
  <c r="AF17" i="1"/>
  <c r="AG17" i="1" s="1"/>
  <c r="AE18" i="1"/>
  <c r="AD19" i="1" s="1"/>
  <c r="T445" i="1" l="1"/>
  <c r="V359" i="1"/>
  <c r="U360" i="1"/>
  <c r="T276" i="1"/>
  <c r="T531" i="1"/>
  <c r="U531" i="1" s="1"/>
  <c r="W531" i="1" s="1"/>
  <c r="T238" i="1"/>
  <c r="U319" i="1"/>
  <c r="W319" i="1" s="1"/>
  <c r="V318" i="1"/>
  <c r="T570" i="1"/>
  <c r="V487" i="1"/>
  <c r="U488" i="1"/>
  <c r="W488" i="1" s="1"/>
  <c r="T446" i="1"/>
  <c r="V444" i="1"/>
  <c r="U445" i="1"/>
  <c r="W445" i="1" s="1"/>
  <c r="W16" i="1"/>
  <c r="U18" i="1"/>
  <c r="T19" i="1" s="1"/>
  <c r="V17" i="1"/>
  <c r="D156" i="1" s="1"/>
  <c r="B157" i="1"/>
  <c r="E155" i="1"/>
  <c r="C156" i="1"/>
  <c r="AE19" i="1"/>
  <c r="AF18" i="1"/>
  <c r="AG18" i="1" s="1"/>
  <c r="V530" i="1"/>
  <c r="V610" i="1"/>
  <c r="U611" i="1"/>
  <c r="W611" i="1" s="1"/>
  <c r="V191" i="1"/>
  <c r="U192" i="1"/>
  <c r="W192" i="1" s="1"/>
  <c r="AD199" i="1"/>
  <c r="T156" i="1"/>
  <c r="AE155" i="1"/>
  <c r="AD156" i="1" s="1"/>
  <c r="AF154" i="1"/>
  <c r="AG154" i="1" s="1"/>
  <c r="AF105" i="1"/>
  <c r="AG105" i="1" s="1"/>
  <c r="AE106" i="1"/>
  <c r="AD107" i="1" s="1"/>
  <c r="AE63" i="1"/>
  <c r="AD64" i="1" s="1"/>
  <c r="AF62" i="1"/>
  <c r="AG62" i="1" s="1"/>
  <c r="A169" i="1"/>
  <c r="V100" i="1"/>
  <c r="U101" i="1"/>
  <c r="W101" i="1" s="1"/>
  <c r="T404" i="1"/>
  <c r="T655" i="1"/>
  <c r="U276" i="1" l="1"/>
  <c r="W276" i="1" s="1"/>
  <c r="V275" i="1"/>
  <c r="T277" i="1"/>
  <c r="W360" i="1"/>
  <c r="T361" i="1"/>
  <c r="T193" i="1"/>
  <c r="T489" i="1"/>
  <c r="U489" i="1" s="1"/>
  <c r="W489" i="1" s="1"/>
  <c r="U570" i="1"/>
  <c r="W570" i="1" s="1"/>
  <c r="V569" i="1"/>
  <c r="U446" i="1"/>
  <c r="W446" i="1" s="1"/>
  <c r="V445" i="1"/>
  <c r="T447" i="1"/>
  <c r="V237" i="1"/>
  <c r="U238" i="1"/>
  <c r="W238" i="1" s="1"/>
  <c r="T320" i="1"/>
  <c r="W17" i="1"/>
  <c r="E156" i="1"/>
  <c r="U19" i="1"/>
  <c r="T20" i="1" s="1"/>
  <c r="B158" i="1"/>
  <c r="V18" i="1"/>
  <c r="D157" i="1" s="1"/>
  <c r="C157" i="1"/>
  <c r="AE64" i="1"/>
  <c r="AF63" i="1"/>
  <c r="AG63" i="1" s="1"/>
  <c r="AF155" i="1"/>
  <c r="AG155" i="1" s="1"/>
  <c r="AE156" i="1"/>
  <c r="AD157" i="1" s="1"/>
  <c r="AE107" i="1"/>
  <c r="AF106" i="1"/>
  <c r="AG106" i="1" s="1"/>
  <c r="U655" i="1"/>
  <c r="W655" i="1" s="1"/>
  <c r="V654" i="1"/>
  <c r="A170" i="1"/>
  <c r="T102" i="1"/>
  <c r="AE199" i="1"/>
  <c r="AF198" i="1"/>
  <c r="AG198" i="1" s="1"/>
  <c r="T612" i="1"/>
  <c r="V192" i="1"/>
  <c r="U193" i="1"/>
  <c r="W193" i="1" s="1"/>
  <c r="V403" i="1"/>
  <c r="U404" i="1"/>
  <c r="W404" i="1" s="1"/>
  <c r="V155" i="1"/>
  <c r="U156" i="1"/>
  <c r="W156" i="1" s="1"/>
  <c r="T532" i="1"/>
  <c r="AD20" i="1"/>
  <c r="U277" i="1" l="1"/>
  <c r="W277" i="1" s="1"/>
  <c r="V276" i="1"/>
  <c r="T278" i="1"/>
  <c r="V488" i="1"/>
  <c r="U361" i="1"/>
  <c r="V360" i="1"/>
  <c r="T194" i="1"/>
  <c r="V193" i="1" s="1"/>
  <c r="V319" i="1"/>
  <c r="U320" i="1"/>
  <c r="W320" i="1" s="1"/>
  <c r="T239" i="1"/>
  <c r="U447" i="1"/>
  <c r="W447" i="1" s="1"/>
  <c r="V446" i="1"/>
  <c r="T571" i="1"/>
  <c r="T490" i="1"/>
  <c r="V19" i="1"/>
  <c r="D158" i="1" s="1"/>
  <c r="B159" i="1"/>
  <c r="U20" i="1"/>
  <c r="W18" i="1"/>
  <c r="E157" i="1"/>
  <c r="C158" i="1"/>
  <c r="AF156" i="1"/>
  <c r="AG156" i="1" s="1"/>
  <c r="AE157" i="1"/>
  <c r="T656" i="1"/>
  <c r="V531" i="1"/>
  <c r="U532" i="1"/>
  <c r="W532" i="1" s="1"/>
  <c r="AF19" i="1"/>
  <c r="AG19" i="1" s="1"/>
  <c r="AE20" i="1"/>
  <c r="T157" i="1"/>
  <c r="U612" i="1"/>
  <c r="W612" i="1" s="1"/>
  <c r="V611" i="1"/>
  <c r="T405" i="1"/>
  <c r="AD200" i="1"/>
  <c r="V101" i="1"/>
  <c r="U102" i="1"/>
  <c r="W102" i="1" s="1"/>
  <c r="A171" i="1"/>
  <c r="AD108" i="1"/>
  <c r="AD65" i="1"/>
  <c r="T613" i="1" l="1"/>
  <c r="V277" i="1"/>
  <c r="U278" i="1"/>
  <c r="W278" i="1" s="1"/>
  <c r="T279" i="1"/>
  <c r="T448" i="1"/>
  <c r="U448" i="1" s="1"/>
  <c r="W361" i="1"/>
  <c r="T362" i="1"/>
  <c r="U571" i="1"/>
  <c r="W571" i="1" s="1"/>
  <c r="V570" i="1"/>
  <c r="V238" i="1"/>
  <c r="U239" i="1"/>
  <c r="W239" i="1" s="1"/>
  <c r="U194" i="1"/>
  <c r="W194" i="1" s="1"/>
  <c r="U490" i="1"/>
  <c r="W490" i="1" s="1"/>
  <c r="T491" i="1"/>
  <c r="V489" i="1"/>
  <c r="T321" i="1"/>
  <c r="V447" i="1"/>
  <c r="E158" i="1"/>
  <c r="W19" i="1"/>
  <c r="T21" i="1"/>
  <c r="C159" i="1"/>
  <c r="AE65" i="1"/>
  <c r="AD66" i="1" s="1"/>
  <c r="AF64" i="1"/>
  <c r="AG64" i="1" s="1"/>
  <c r="T103" i="1"/>
  <c r="V404" i="1"/>
  <c r="U405" i="1"/>
  <c r="W405" i="1" s="1"/>
  <c r="AF107" i="1"/>
  <c r="AG107" i="1" s="1"/>
  <c r="AE108" i="1"/>
  <c r="A172" i="1"/>
  <c r="AF199" i="1"/>
  <c r="AG199" i="1" s="1"/>
  <c r="AE200" i="1"/>
  <c r="AD201" i="1" s="1"/>
  <c r="T195" i="1"/>
  <c r="AD21" i="1"/>
  <c r="V655" i="1"/>
  <c r="U656" i="1"/>
  <c r="W656" i="1" s="1"/>
  <c r="U613" i="1"/>
  <c r="W613" i="1" s="1"/>
  <c r="V612" i="1"/>
  <c r="V156" i="1"/>
  <c r="U157" i="1"/>
  <c r="W157" i="1" s="1"/>
  <c r="T158" i="1"/>
  <c r="T533" i="1"/>
  <c r="AD158" i="1"/>
  <c r="T240" i="1" l="1"/>
  <c r="T572" i="1"/>
  <c r="T573" i="1" s="1"/>
  <c r="W448" i="1"/>
  <c r="T449" i="1"/>
  <c r="V448" i="1" s="1"/>
  <c r="V278" i="1"/>
  <c r="U279" i="1"/>
  <c r="U362" i="1"/>
  <c r="W362" i="1" s="1"/>
  <c r="T363" i="1"/>
  <c r="V361" i="1"/>
  <c r="T614" i="1"/>
  <c r="V490" i="1"/>
  <c r="U491" i="1"/>
  <c r="W491" i="1" s="1"/>
  <c r="V320" i="1"/>
  <c r="U321" i="1"/>
  <c r="W321" i="1" s="1"/>
  <c r="U449" i="1"/>
  <c r="W449" i="1" s="1"/>
  <c r="U240" i="1"/>
  <c r="W240" i="1" s="1"/>
  <c r="V239" i="1"/>
  <c r="U572" i="1"/>
  <c r="W572" i="1" s="1"/>
  <c r="V571" i="1"/>
  <c r="V20" i="1"/>
  <c r="B160" i="1"/>
  <c r="U21" i="1"/>
  <c r="AF65" i="1"/>
  <c r="AG65" i="1" s="1"/>
  <c r="AE66" i="1"/>
  <c r="AD67" i="1"/>
  <c r="V157" i="1"/>
  <c r="U158" i="1"/>
  <c r="W158" i="1" s="1"/>
  <c r="V613" i="1"/>
  <c r="U614" i="1"/>
  <c r="W614" i="1" s="1"/>
  <c r="AF200" i="1"/>
  <c r="AG200" i="1" s="1"/>
  <c r="AE201" i="1"/>
  <c r="U103" i="1"/>
  <c r="W103" i="1" s="1"/>
  <c r="V102" i="1"/>
  <c r="A173" i="1"/>
  <c r="AE21" i="1"/>
  <c r="AF20" i="1"/>
  <c r="AG20" i="1" s="1"/>
  <c r="AF157" i="1"/>
  <c r="AG157" i="1" s="1"/>
  <c r="AE158" i="1"/>
  <c r="AD159" i="1" s="1"/>
  <c r="U533" i="1"/>
  <c r="W533" i="1" s="1"/>
  <c r="V532" i="1"/>
  <c r="T657" i="1"/>
  <c r="V194" i="1"/>
  <c r="U195" i="1"/>
  <c r="W195" i="1" s="1"/>
  <c r="AD109" i="1"/>
  <c r="T406" i="1"/>
  <c r="W279" i="1" l="1"/>
  <c r="T280" i="1"/>
  <c r="U363" i="1"/>
  <c r="V362" i="1"/>
  <c r="T534" i="1"/>
  <c r="T322" i="1"/>
  <c r="U322" i="1" s="1"/>
  <c r="W322" i="1" s="1"/>
  <c r="V572" i="1"/>
  <c r="U573" i="1"/>
  <c r="W573" i="1" s="1"/>
  <c r="T241" i="1"/>
  <c r="T450" i="1"/>
  <c r="T492" i="1"/>
  <c r="V321" i="1"/>
  <c r="T196" i="1"/>
  <c r="T22" i="1"/>
  <c r="C160" i="1"/>
  <c r="D159" i="1"/>
  <c r="E159" i="1" s="1"/>
  <c r="W20" i="1"/>
  <c r="AE159" i="1"/>
  <c r="AD160" i="1" s="1"/>
  <c r="AF158" i="1"/>
  <c r="AG158" i="1" s="1"/>
  <c r="U406" i="1"/>
  <c r="W406" i="1" s="1"/>
  <c r="V405" i="1"/>
  <c r="AF108" i="1"/>
  <c r="AG108" i="1" s="1"/>
  <c r="AE109" i="1"/>
  <c r="V656" i="1"/>
  <c r="U657" i="1"/>
  <c r="W657" i="1" s="1"/>
  <c r="T658" i="1"/>
  <c r="AE67" i="1"/>
  <c r="AD68" i="1" s="1"/>
  <c r="AF66" i="1"/>
  <c r="AG66" i="1" s="1"/>
  <c r="V195" i="1"/>
  <c r="U196" i="1"/>
  <c r="W196" i="1" s="1"/>
  <c r="V533" i="1"/>
  <c r="U534" i="1"/>
  <c r="W534" i="1" s="1"/>
  <c r="AD22" i="1"/>
  <c r="T104" i="1"/>
  <c r="AD202" i="1"/>
  <c r="T615" i="1"/>
  <c r="A174" i="1"/>
  <c r="T159" i="1"/>
  <c r="T535" i="1" l="1"/>
  <c r="T407" i="1"/>
  <c r="T197" i="1"/>
  <c r="V196" i="1" s="1"/>
  <c r="W363" i="1"/>
  <c r="T364" i="1"/>
  <c r="T323" i="1"/>
  <c r="V279" i="1"/>
  <c r="U280" i="1"/>
  <c r="T574" i="1"/>
  <c r="V573" i="1" s="1"/>
  <c r="V322" i="1"/>
  <c r="U323" i="1"/>
  <c r="W323" i="1" s="1"/>
  <c r="T324" i="1"/>
  <c r="V240" i="1"/>
  <c r="U241" i="1"/>
  <c r="W241" i="1" s="1"/>
  <c r="U492" i="1"/>
  <c r="W492" i="1" s="1"/>
  <c r="V491" i="1"/>
  <c r="U450" i="1"/>
  <c r="W450" i="1" s="1"/>
  <c r="V449" i="1"/>
  <c r="V21" i="1"/>
  <c r="U22" i="1"/>
  <c r="B161" i="1"/>
  <c r="AE202" i="1"/>
  <c r="AD203" i="1" s="1"/>
  <c r="AF201" i="1"/>
  <c r="AG201" i="1" s="1"/>
  <c r="V534" i="1"/>
  <c r="U535" i="1"/>
  <c r="W535" i="1" s="1"/>
  <c r="A175" i="1"/>
  <c r="V103" i="1"/>
  <c r="U104" i="1"/>
  <c r="W104" i="1" s="1"/>
  <c r="AD110" i="1"/>
  <c r="V614" i="1"/>
  <c r="U615" i="1"/>
  <c r="W615" i="1" s="1"/>
  <c r="AE22" i="1"/>
  <c r="AF21" i="1"/>
  <c r="AG21" i="1" s="1"/>
  <c r="U197" i="1"/>
  <c r="W197" i="1" s="1"/>
  <c r="AE68" i="1"/>
  <c r="AD69" i="1" s="1"/>
  <c r="AF67" i="1"/>
  <c r="AG67" i="1" s="1"/>
  <c r="U658" i="1"/>
  <c r="W658" i="1" s="1"/>
  <c r="V657" i="1"/>
  <c r="V406" i="1"/>
  <c r="U407" i="1"/>
  <c r="W407" i="1" s="1"/>
  <c r="AF159" i="1"/>
  <c r="AG159" i="1" s="1"/>
  <c r="AE160" i="1"/>
  <c r="U159" i="1"/>
  <c r="W159" i="1" s="1"/>
  <c r="T160" i="1"/>
  <c r="V158" i="1"/>
  <c r="U574" i="1" l="1"/>
  <c r="W574" i="1" s="1"/>
  <c r="U364" i="1"/>
  <c r="W364" i="1" s="1"/>
  <c r="V363" i="1"/>
  <c r="T365" i="1"/>
  <c r="T616" i="1"/>
  <c r="W280" i="1"/>
  <c r="T281" i="1"/>
  <c r="T198" i="1"/>
  <c r="V197" i="1" s="1"/>
  <c r="T493" i="1"/>
  <c r="T451" i="1"/>
  <c r="V450" i="1" s="1"/>
  <c r="V492" i="1"/>
  <c r="U493" i="1"/>
  <c r="W493" i="1" s="1"/>
  <c r="U324" i="1"/>
  <c r="W324" i="1" s="1"/>
  <c r="V323" i="1"/>
  <c r="T325" i="1"/>
  <c r="T575" i="1"/>
  <c r="T242" i="1"/>
  <c r="T408" i="1"/>
  <c r="V407" i="1" s="1"/>
  <c r="T659" i="1"/>
  <c r="V658" i="1" s="1"/>
  <c r="U451" i="1"/>
  <c r="W451" i="1" s="1"/>
  <c r="T23" i="1"/>
  <c r="C161" i="1"/>
  <c r="D160" i="1"/>
  <c r="E160" i="1" s="1"/>
  <c r="W21" i="1"/>
  <c r="AE203" i="1"/>
  <c r="AD204" i="1"/>
  <c r="AF202" i="1"/>
  <c r="AG202" i="1" s="1"/>
  <c r="U659" i="1"/>
  <c r="W659" i="1" s="1"/>
  <c r="AE69" i="1"/>
  <c r="AD70" i="1" s="1"/>
  <c r="AF68" i="1"/>
  <c r="AF109" i="1"/>
  <c r="AG109" i="1" s="1"/>
  <c r="AE110" i="1"/>
  <c r="AD111" i="1" s="1"/>
  <c r="U616" i="1"/>
  <c r="W616" i="1" s="1"/>
  <c r="V615" i="1"/>
  <c r="V159" i="1"/>
  <c r="U160" i="1"/>
  <c r="W160" i="1" s="1"/>
  <c r="AD161" i="1"/>
  <c r="AG68" i="1"/>
  <c r="T536" i="1"/>
  <c r="AD23" i="1"/>
  <c r="T105" i="1"/>
  <c r="A176" i="1"/>
  <c r="U408" i="1" l="1"/>
  <c r="W408" i="1" s="1"/>
  <c r="U281" i="1"/>
  <c r="W281" i="1" s="1"/>
  <c r="V280" i="1"/>
  <c r="V364" i="1"/>
  <c r="U365" i="1"/>
  <c r="W365" i="1" s="1"/>
  <c r="U198" i="1"/>
  <c r="W198" i="1" s="1"/>
  <c r="T199" i="1"/>
  <c r="U199" i="1" s="1"/>
  <c r="W199" i="1" s="1"/>
  <c r="T494" i="1"/>
  <c r="U494" i="1" s="1"/>
  <c r="W494" i="1" s="1"/>
  <c r="V574" i="1"/>
  <c r="U575" i="1"/>
  <c r="W575" i="1" s="1"/>
  <c r="T161" i="1"/>
  <c r="U161" i="1" s="1"/>
  <c r="W161" i="1" s="1"/>
  <c r="U325" i="1"/>
  <c r="W325" i="1" s="1"/>
  <c r="V324" i="1"/>
  <c r="V241" i="1"/>
  <c r="U242" i="1"/>
  <c r="W242" i="1" s="1"/>
  <c r="T452" i="1"/>
  <c r="U23" i="1"/>
  <c r="V22" i="1"/>
  <c r="B162" i="1"/>
  <c r="AE70" i="1"/>
  <c r="AD71" i="1" s="1"/>
  <c r="AF69" i="1"/>
  <c r="AE111" i="1"/>
  <c r="AD112" i="1" s="1"/>
  <c r="AF110" i="1"/>
  <c r="AG110" i="1" s="1"/>
  <c r="AF160" i="1"/>
  <c r="AG160" i="1" s="1"/>
  <c r="AE161" i="1"/>
  <c r="A177" i="1"/>
  <c r="T617" i="1"/>
  <c r="T660" i="1"/>
  <c r="AF203" i="1"/>
  <c r="AE204" i="1"/>
  <c r="V535" i="1"/>
  <c r="U536" i="1"/>
  <c r="W536" i="1" s="1"/>
  <c r="AG69" i="1"/>
  <c r="V104" i="1"/>
  <c r="U105" i="1"/>
  <c r="W105" i="1" s="1"/>
  <c r="AE23" i="1"/>
  <c r="AD24" i="1" s="1"/>
  <c r="AF22" i="1"/>
  <c r="AG22" i="1" s="1"/>
  <c r="V160" i="1"/>
  <c r="T409" i="1"/>
  <c r="AG203" i="1"/>
  <c r="V493" i="1" l="1"/>
  <c r="V198" i="1"/>
  <c r="T366" i="1"/>
  <c r="T282" i="1"/>
  <c r="T243" i="1"/>
  <c r="U243" i="1" s="1"/>
  <c r="W243" i="1" s="1"/>
  <c r="V242" i="1"/>
  <c r="T162" i="1"/>
  <c r="V161" i="1" s="1"/>
  <c r="T576" i="1"/>
  <c r="T537" i="1"/>
  <c r="U537" i="1" s="1"/>
  <c r="V451" i="1"/>
  <c r="U452" i="1"/>
  <c r="T326" i="1"/>
  <c r="T495" i="1"/>
  <c r="T106" i="1"/>
  <c r="V105" i="1" s="1"/>
  <c r="D161" i="1"/>
  <c r="E161" i="1" s="1"/>
  <c r="W22" i="1"/>
  <c r="C162" i="1"/>
  <c r="T24" i="1"/>
  <c r="AE24" i="1"/>
  <c r="AF23" i="1"/>
  <c r="AG23" i="1" s="1"/>
  <c r="T200" i="1"/>
  <c r="V659" i="1"/>
  <c r="U660" i="1"/>
  <c r="W660" i="1" s="1"/>
  <c r="A178" i="1"/>
  <c r="AE112" i="1"/>
  <c r="AD113" i="1" s="1"/>
  <c r="AF111" i="1"/>
  <c r="AG111" i="1" s="1"/>
  <c r="AF70" i="1"/>
  <c r="AG70" i="1" s="1"/>
  <c r="AE71" i="1"/>
  <c r="AD72" i="1" s="1"/>
  <c r="U409" i="1"/>
  <c r="W409" i="1" s="1"/>
  <c r="V408" i="1"/>
  <c r="V536" i="1"/>
  <c r="AD205" i="1"/>
  <c r="V616" i="1"/>
  <c r="U617" i="1"/>
  <c r="W617" i="1" s="1"/>
  <c r="AD162" i="1"/>
  <c r="T618" i="1" l="1"/>
  <c r="U282" i="1"/>
  <c r="W282" i="1" s="1"/>
  <c r="V281" i="1"/>
  <c r="U366" i="1"/>
  <c r="W366" i="1" s="1"/>
  <c r="V365" i="1"/>
  <c r="W537" i="1"/>
  <c r="T538" i="1"/>
  <c r="U538" i="1" s="1"/>
  <c r="W538" i="1" s="1"/>
  <c r="V494" i="1"/>
  <c r="U495" i="1"/>
  <c r="W495" i="1" s="1"/>
  <c r="U106" i="1"/>
  <c r="W106" i="1" s="1"/>
  <c r="U326" i="1"/>
  <c r="W326" i="1" s="1"/>
  <c r="T327" i="1"/>
  <c r="V325" i="1"/>
  <c r="T244" i="1"/>
  <c r="U162" i="1"/>
  <c r="W452" i="1"/>
  <c r="T453" i="1"/>
  <c r="U576" i="1"/>
  <c r="W576" i="1" s="1"/>
  <c r="V575" i="1"/>
  <c r="V23" i="1"/>
  <c r="U24" i="1"/>
  <c r="T25" i="1" s="1"/>
  <c r="B163" i="1"/>
  <c r="AF71" i="1"/>
  <c r="AE72" i="1"/>
  <c r="V537" i="1"/>
  <c r="AE113" i="1"/>
  <c r="AD114" i="1" s="1"/>
  <c r="AF112" i="1"/>
  <c r="AG112" i="1" s="1"/>
  <c r="V617" i="1"/>
  <c r="U618" i="1"/>
  <c r="W618" i="1" s="1"/>
  <c r="AE205" i="1"/>
  <c r="AD206" i="1" s="1"/>
  <c r="AF204" i="1"/>
  <c r="AG204" i="1" s="1"/>
  <c r="AF161" i="1"/>
  <c r="AG161" i="1" s="1"/>
  <c r="AE162" i="1"/>
  <c r="AD163" i="1" s="1"/>
  <c r="A179" i="1"/>
  <c r="U200" i="1"/>
  <c r="W200" i="1" s="1"/>
  <c r="V199" i="1"/>
  <c r="T410" i="1"/>
  <c r="AG71" i="1"/>
  <c r="T67" i="1"/>
  <c r="T661" i="1"/>
  <c r="AD25" i="1"/>
  <c r="T107" i="1" l="1"/>
  <c r="U107" i="1" s="1"/>
  <c r="W107" i="1" s="1"/>
  <c r="T367" i="1"/>
  <c r="T577" i="1"/>
  <c r="V576" i="1" s="1"/>
  <c r="T496" i="1"/>
  <c r="V495" i="1" s="1"/>
  <c r="T283" i="1"/>
  <c r="V106" i="1"/>
  <c r="W162" i="1"/>
  <c r="T163" i="1"/>
  <c r="U453" i="1"/>
  <c r="W453" i="1" s="1"/>
  <c r="V452" i="1"/>
  <c r="U327" i="1"/>
  <c r="W327" i="1" s="1"/>
  <c r="V326" i="1"/>
  <c r="V243" i="1"/>
  <c r="U244" i="1"/>
  <c r="W244" i="1" s="1"/>
  <c r="C163" i="1"/>
  <c r="U25" i="1"/>
  <c r="T26" i="1" s="1"/>
  <c r="B164" i="1"/>
  <c r="V24" i="1"/>
  <c r="D163" i="1" s="1"/>
  <c r="D162" i="1"/>
  <c r="E162" i="1" s="1"/>
  <c r="W23" i="1"/>
  <c r="V409" i="1"/>
  <c r="U410" i="1"/>
  <c r="W410" i="1" s="1"/>
  <c r="T539" i="1"/>
  <c r="AE114" i="1"/>
  <c r="AD115" i="1" s="1"/>
  <c r="AF113" i="1"/>
  <c r="AG113" i="1" s="1"/>
  <c r="V660" i="1"/>
  <c r="U661" i="1"/>
  <c r="W661" i="1" s="1"/>
  <c r="T201" i="1"/>
  <c r="AE163" i="1"/>
  <c r="AD164" i="1" s="1"/>
  <c r="AF162" i="1"/>
  <c r="AF205" i="1"/>
  <c r="AG205" i="1" s="1"/>
  <c r="AE206" i="1"/>
  <c r="AD207" i="1" s="1"/>
  <c r="T108" i="1"/>
  <c r="A180" i="1"/>
  <c r="AE25" i="1"/>
  <c r="AD26" i="1" s="1"/>
  <c r="AF24" i="1"/>
  <c r="AG24" i="1" s="1"/>
  <c r="U67" i="1"/>
  <c r="W67" i="1" s="1"/>
  <c r="AG162" i="1"/>
  <c r="T619" i="1"/>
  <c r="AD73" i="1"/>
  <c r="U577" i="1" l="1"/>
  <c r="W577" i="1" s="1"/>
  <c r="U496" i="1"/>
  <c r="W496" i="1" s="1"/>
  <c r="U367" i="1"/>
  <c r="W367" i="1" s="1"/>
  <c r="V366" i="1"/>
  <c r="T454" i="1"/>
  <c r="V282" i="1"/>
  <c r="U283" i="1"/>
  <c r="W283" i="1" s="1"/>
  <c r="T328" i="1"/>
  <c r="U454" i="1"/>
  <c r="W454" i="1" s="1"/>
  <c r="V453" i="1"/>
  <c r="T245" i="1"/>
  <c r="U163" i="1"/>
  <c r="W163" i="1" s="1"/>
  <c r="V162" i="1"/>
  <c r="T578" i="1"/>
  <c r="T68" i="1"/>
  <c r="E163" i="1"/>
  <c r="C164" i="1"/>
  <c r="W24" i="1"/>
  <c r="U26" i="1"/>
  <c r="V25" i="1"/>
  <c r="D164" i="1" s="1"/>
  <c r="B165" i="1"/>
  <c r="AE115" i="1"/>
  <c r="AF114" i="1"/>
  <c r="AF163" i="1"/>
  <c r="AG163" i="1" s="1"/>
  <c r="AE164" i="1"/>
  <c r="AD165" i="1" s="1"/>
  <c r="AF206" i="1"/>
  <c r="AG206" i="1" s="1"/>
  <c r="AE207" i="1"/>
  <c r="T411" i="1"/>
  <c r="V200" i="1"/>
  <c r="U201" i="1"/>
  <c r="W201" i="1" s="1"/>
  <c r="T662" i="1"/>
  <c r="V538" i="1"/>
  <c r="U539" i="1"/>
  <c r="W539" i="1" s="1"/>
  <c r="V67" i="1"/>
  <c r="U68" i="1"/>
  <c r="W68" i="1" s="1"/>
  <c r="AF25" i="1"/>
  <c r="AG25" i="1" s="1"/>
  <c r="AE26" i="1"/>
  <c r="AD27" i="1" s="1"/>
  <c r="U108" i="1"/>
  <c r="W108" i="1" s="1"/>
  <c r="V107" i="1"/>
  <c r="AF72" i="1"/>
  <c r="AG72" i="1" s="1"/>
  <c r="AE73" i="1"/>
  <c r="AD74" i="1" s="1"/>
  <c r="V618" i="1"/>
  <c r="U619" i="1"/>
  <c r="W619" i="1" s="1"/>
  <c r="A181" i="1"/>
  <c r="AG114" i="1"/>
  <c r="T620" i="1" l="1"/>
  <c r="T164" i="1"/>
  <c r="T284" i="1"/>
  <c r="T368" i="1"/>
  <c r="T497" i="1"/>
  <c r="U164" i="1"/>
  <c r="W164" i="1" s="1"/>
  <c r="V163" i="1"/>
  <c r="T540" i="1"/>
  <c r="U540" i="1" s="1"/>
  <c r="W540" i="1" s="1"/>
  <c r="V577" i="1"/>
  <c r="U578" i="1"/>
  <c r="W578" i="1" s="1"/>
  <c r="T455" i="1"/>
  <c r="V244" i="1"/>
  <c r="U245" i="1"/>
  <c r="W245" i="1" s="1"/>
  <c r="U328" i="1"/>
  <c r="W328" i="1" s="1"/>
  <c r="V327" i="1"/>
  <c r="T329" i="1"/>
  <c r="T27" i="1"/>
  <c r="C165" i="1"/>
  <c r="W25" i="1"/>
  <c r="E164" i="1"/>
  <c r="AE74" i="1"/>
  <c r="AF73" i="1"/>
  <c r="AG73" i="1" s="1"/>
  <c r="AD75" i="1"/>
  <c r="A182" i="1"/>
  <c r="V619" i="1"/>
  <c r="U620" i="1"/>
  <c r="W620" i="1" s="1"/>
  <c r="T621" i="1"/>
  <c r="T109" i="1"/>
  <c r="T69" i="1"/>
  <c r="V661" i="1"/>
  <c r="U662" i="1"/>
  <c r="W662" i="1" s="1"/>
  <c r="V410" i="1"/>
  <c r="U411" i="1"/>
  <c r="W411" i="1" s="1"/>
  <c r="AF26" i="1"/>
  <c r="AG26" i="1" s="1"/>
  <c r="AE27" i="1"/>
  <c r="AD28" i="1"/>
  <c r="T202" i="1"/>
  <c r="AF164" i="1"/>
  <c r="AG164" i="1" s="1"/>
  <c r="AE165" i="1"/>
  <c r="AD208" i="1"/>
  <c r="AD116" i="1"/>
  <c r="V539" i="1" l="1"/>
  <c r="U497" i="1"/>
  <c r="W497" i="1" s="1"/>
  <c r="V496" i="1"/>
  <c r="V367" i="1"/>
  <c r="U368" i="1"/>
  <c r="W368" i="1" s="1"/>
  <c r="V283" i="1"/>
  <c r="U284" i="1"/>
  <c r="W284" i="1" s="1"/>
  <c r="T246" i="1"/>
  <c r="V245" i="1"/>
  <c r="U246" i="1"/>
  <c r="W246" i="1" s="1"/>
  <c r="T579" i="1"/>
  <c r="V328" i="1"/>
  <c r="U329" i="1"/>
  <c r="W329" i="1" s="1"/>
  <c r="U455" i="1"/>
  <c r="W455" i="1" s="1"/>
  <c r="V454" i="1"/>
  <c r="T165" i="1"/>
  <c r="V26" i="1"/>
  <c r="B166" i="1"/>
  <c r="U27" i="1"/>
  <c r="AF27" i="1"/>
  <c r="AG27" i="1" s="1"/>
  <c r="AE28" i="1"/>
  <c r="T663" i="1"/>
  <c r="T541" i="1"/>
  <c r="T412" i="1"/>
  <c r="A183" i="1"/>
  <c r="U202" i="1"/>
  <c r="W202" i="1" s="1"/>
  <c r="V201" i="1"/>
  <c r="V108" i="1"/>
  <c r="U109" i="1"/>
  <c r="W109" i="1" s="1"/>
  <c r="AE75" i="1"/>
  <c r="AD76" i="1" s="1"/>
  <c r="AF74" i="1"/>
  <c r="AG74" i="1" s="1"/>
  <c r="V620" i="1"/>
  <c r="U621" i="1"/>
  <c r="W621" i="1" s="1"/>
  <c r="T622" i="1"/>
  <c r="AF115" i="1"/>
  <c r="AG115" i="1" s="1"/>
  <c r="AE116" i="1"/>
  <c r="AD117" i="1" s="1"/>
  <c r="AE208" i="1"/>
  <c r="AD209" i="1" s="1"/>
  <c r="AF207" i="1"/>
  <c r="AG207" i="1" s="1"/>
  <c r="AD166" i="1"/>
  <c r="U69" i="1"/>
  <c r="W69" i="1" s="1"/>
  <c r="V68" i="1"/>
  <c r="T285" i="1" l="1"/>
  <c r="V284" i="1"/>
  <c r="U285" i="1"/>
  <c r="W285" i="1" s="1"/>
  <c r="T286" i="1"/>
  <c r="T369" i="1"/>
  <c r="T498" i="1"/>
  <c r="T247" i="1"/>
  <c r="V246" i="1" s="1"/>
  <c r="V578" i="1"/>
  <c r="U579" i="1"/>
  <c r="W579" i="1" s="1"/>
  <c r="V164" i="1"/>
  <c r="U165" i="1"/>
  <c r="W165" i="1" s="1"/>
  <c r="T456" i="1"/>
  <c r="T330" i="1"/>
  <c r="T110" i="1"/>
  <c r="U110" i="1" s="1"/>
  <c r="W110" i="1" s="1"/>
  <c r="T28" i="1"/>
  <c r="C166" i="1"/>
  <c r="D165" i="1"/>
  <c r="E165" i="1" s="1"/>
  <c r="W26" i="1"/>
  <c r="AE209" i="1"/>
  <c r="AF208" i="1"/>
  <c r="AG208" i="1" s="1"/>
  <c r="V540" i="1"/>
  <c r="U541" i="1"/>
  <c r="W541" i="1" s="1"/>
  <c r="AE166" i="1"/>
  <c r="AD167" i="1" s="1"/>
  <c r="AF165" i="1"/>
  <c r="AG165" i="1" s="1"/>
  <c r="AE117" i="1"/>
  <c r="AF116" i="1"/>
  <c r="AG116" i="1" s="1"/>
  <c r="AE76" i="1"/>
  <c r="AF75" i="1"/>
  <c r="AG75" i="1" s="1"/>
  <c r="A184" i="1"/>
  <c r="V662" i="1"/>
  <c r="U663" i="1"/>
  <c r="W663" i="1" s="1"/>
  <c r="T70" i="1"/>
  <c r="V621" i="1"/>
  <c r="U622" i="1"/>
  <c r="W622" i="1" s="1"/>
  <c r="T203" i="1"/>
  <c r="V411" i="1"/>
  <c r="U412" i="1"/>
  <c r="W412" i="1" s="1"/>
  <c r="AD29" i="1"/>
  <c r="T623" i="1" l="1"/>
  <c r="V109" i="1"/>
  <c r="U247" i="1"/>
  <c r="W247" i="1" s="1"/>
  <c r="V368" i="1"/>
  <c r="U369" i="1"/>
  <c r="W369" i="1" s="1"/>
  <c r="T370" i="1"/>
  <c r="U286" i="1"/>
  <c r="W286" i="1" s="1"/>
  <c r="V285" i="1"/>
  <c r="T166" i="1"/>
  <c r="U166" i="1" s="1"/>
  <c r="W166" i="1" s="1"/>
  <c r="U498" i="1"/>
  <c r="W498" i="1" s="1"/>
  <c r="V497" i="1"/>
  <c r="V165" i="1"/>
  <c r="T580" i="1"/>
  <c r="V329" i="1"/>
  <c r="U330" i="1"/>
  <c r="W330" i="1" s="1"/>
  <c r="T413" i="1"/>
  <c r="V412" i="1" s="1"/>
  <c r="T542" i="1"/>
  <c r="U542" i="1" s="1"/>
  <c r="W542" i="1" s="1"/>
  <c r="V455" i="1"/>
  <c r="U456" i="1"/>
  <c r="W456" i="1" s="1"/>
  <c r="T457" i="1"/>
  <c r="U28" i="1"/>
  <c r="V27" i="1"/>
  <c r="B167" i="1"/>
  <c r="U413" i="1"/>
  <c r="W413" i="1" s="1"/>
  <c r="V622" i="1"/>
  <c r="U623" i="1"/>
  <c r="W623" i="1" s="1"/>
  <c r="AD118" i="1"/>
  <c r="AE167" i="1"/>
  <c r="AF166" i="1"/>
  <c r="AD210" i="1"/>
  <c r="AD77" i="1"/>
  <c r="T111" i="1"/>
  <c r="T664" i="1"/>
  <c r="A185" i="1"/>
  <c r="D184" i="1"/>
  <c r="AG166" i="1"/>
  <c r="AE29" i="1"/>
  <c r="AD30" i="1" s="1"/>
  <c r="AF28" i="1"/>
  <c r="AG28" i="1" s="1"/>
  <c r="V202" i="1"/>
  <c r="U203" i="1"/>
  <c r="W203" i="1" s="1"/>
  <c r="U70" i="1"/>
  <c r="W70" i="1" s="1"/>
  <c r="V69" i="1"/>
  <c r="T499" i="1" l="1"/>
  <c r="T248" i="1"/>
  <c r="V498" i="1"/>
  <c r="U499" i="1"/>
  <c r="W499" i="1" s="1"/>
  <c r="U370" i="1"/>
  <c r="W370" i="1" s="1"/>
  <c r="V369" i="1"/>
  <c r="T414" i="1"/>
  <c r="V541" i="1"/>
  <c r="T287" i="1"/>
  <c r="T331" i="1"/>
  <c r="U580" i="1"/>
  <c r="W580" i="1" s="1"/>
  <c r="V579" i="1"/>
  <c r="T167" i="1"/>
  <c r="U457" i="1"/>
  <c r="W457" i="1" s="1"/>
  <c r="V456" i="1"/>
  <c r="T543" i="1"/>
  <c r="D166" i="1"/>
  <c r="E166" i="1" s="1"/>
  <c r="W27" i="1"/>
  <c r="T29" i="1"/>
  <c r="C167" i="1"/>
  <c r="AE30" i="1"/>
  <c r="AD31" i="1" s="1"/>
  <c r="AF29" i="1"/>
  <c r="U664" i="1"/>
  <c r="W664" i="1" s="1"/>
  <c r="V663" i="1"/>
  <c r="V413" i="1"/>
  <c r="U414" i="1"/>
  <c r="W414" i="1" s="1"/>
  <c r="T415" i="1"/>
  <c r="A186" i="1"/>
  <c r="B185" i="1"/>
  <c r="C185" i="1"/>
  <c r="D185" i="1"/>
  <c r="T204" i="1"/>
  <c r="T71" i="1"/>
  <c r="AF76" i="1"/>
  <c r="AG76" i="1" s="1"/>
  <c r="AE77" i="1"/>
  <c r="AD78" i="1" s="1"/>
  <c r="AE118" i="1"/>
  <c r="AD119" i="1" s="1"/>
  <c r="AF117" i="1"/>
  <c r="AG117" i="1" s="1"/>
  <c r="T624" i="1"/>
  <c r="V542" i="1"/>
  <c r="U543" i="1"/>
  <c r="W543" i="1" s="1"/>
  <c r="AE210" i="1"/>
  <c r="AD211" i="1" s="1"/>
  <c r="AF209" i="1"/>
  <c r="AG209" i="1" s="1"/>
  <c r="AD168" i="1"/>
  <c r="AG29" i="1"/>
  <c r="U111" i="1"/>
  <c r="W111" i="1" s="1"/>
  <c r="V110" i="1"/>
  <c r="T371" i="1" l="1"/>
  <c r="V247" i="1"/>
  <c r="U248" i="1"/>
  <c r="T581" i="1"/>
  <c r="V580" i="1" s="1"/>
  <c r="T500" i="1"/>
  <c r="V370" i="1"/>
  <c r="U371" i="1"/>
  <c r="W371" i="1" s="1"/>
  <c r="T372" i="1"/>
  <c r="U500" i="1"/>
  <c r="W500" i="1" s="1"/>
  <c r="V499" i="1"/>
  <c r="V286" i="1"/>
  <c r="U287" i="1"/>
  <c r="W287" i="1" s="1"/>
  <c r="T288" i="1"/>
  <c r="T544" i="1"/>
  <c r="U544" i="1" s="1"/>
  <c r="W544" i="1" s="1"/>
  <c r="V166" i="1"/>
  <c r="U167" i="1"/>
  <c r="W167" i="1" s="1"/>
  <c r="V330" i="1"/>
  <c r="U331" i="1"/>
  <c r="W331" i="1" s="1"/>
  <c r="T332" i="1"/>
  <c r="T458" i="1"/>
  <c r="V28" i="1"/>
  <c r="B168" i="1"/>
  <c r="U29" i="1"/>
  <c r="E185" i="1"/>
  <c r="AF210" i="1"/>
  <c r="AE211" i="1"/>
  <c r="AF167" i="1"/>
  <c r="AG167" i="1" s="1"/>
  <c r="AE168" i="1"/>
  <c r="AD169" i="1" s="1"/>
  <c r="V70" i="1"/>
  <c r="U71" i="1"/>
  <c r="W71" i="1" s="1"/>
  <c r="T112" i="1"/>
  <c r="T625" i="1"/>
  <c r="V623" i="1"/>
  <c r="U624" i="1"/>
  <c r="W624" i="1" s="1"/>
  <c r="V203" i="1"/>
  <c r="U204" i="1"/>
  <c r="W204" i="1" s="1"/>
  <c r="C186" i="1"/>
  <c r="B186" i="1"/>
  <c r="D186" i="1"/>
  <c r="A187" i="1"/>
  <c r="V414" i="1"/>
  <c r="U415" i="1"/>
  <c r="W415" i="1" s="1"/>
  <c r="AE31" i="1"/>
  <c r="AD32" i="1" s="1"/>
  <c r="AF30" i="1"/>
  <c r="AG30" i="1" s="1"/>
  <c r="AG210" i="1"/>
  <c r="AE119" i="1"/>
  <c r="AD120" i="1" s="1"/>
  <c r="AF118" i="1"/>
  <c r="AG118" i="1" s="1"/>
  <c r="T665" i="1"/>
  <c r="V543" i="1"/>
  <c r="AE78" i="1"/>
  <c r="AD79" i="1" s="1"/>
  <c r="AF77" i="1"/>
  <c r="AG77" i="1" s="1"/>
  <c r="U581" i="1" l="1"/>
  <c r="W248" i="1"/>
  <c r="T249" i="1"/>
  <c r="U372" i="1"/>
  <c r="W372" i="1" s="1"/>
  <c r="V371" i="1"/>
  <c r="V287" i="1"/>
  <c r="U288" i="1"/>
  <c r="W288" i="1" s="1"/>
  <c r="T373" i="1"/>
  <c r="T501" i="1"/>
  <c r="U458" i="1"/>
  <c r="W458" i="1" s="1"/>
  <c r="V457" i="1"/>
  <c r="T168" i="1"/>
  <c r="T545" i="1"/>
  <c r="U545" i="1" s="1"/>
  <c r="W545" i="1" s="1"/>
  <c r="V331" i="1"/>
  <c r="U332" i="1"/>
  <c r="W332" i="1" s="1"/>
  <c r="T205" i="1"/>
  <c r="T30" i="1"/>
  <c r="C168" i="1"/>
  <c r="E186" i="1"/>
  <c r="D167" i="1"/>
  <c r="E167" i="1" s="1"/>
  <c r="W28" i="1"/>
  <c r="AE79" i="1"/>
  <c r="AF78" i="1"/>
  <c r="AG78" i="1" s="1"/>
  <c r="AD80" i="1"/>
  <c r="V664" i="1"/>
  <c r="U665" i="1"/>
  <c r="W665" i="1" s="1"/>
  <c r="T416" i="1"/>
  <c r="AF168" i="1"/>
  <c r="AG168" i="1" s="1"/>
  <c r="AE169" i="1"/>
  <c r="V624" i="1"/>
  <c r="U625" i="1"/>
  <c r="W625" i="1" s="1"/>
  <c r="U112" i="1"/>
  <c r="W112" i="1" s="1"/>
  <c r="V111" i="1"/>
  <c r="C187" i="1"/>
  <c r="B187" i="1"/>
  <c r="D187" i="1"/>
  <c r="A188" i="1"/>
  <c r="T72" i="1"/>
  <c r="AE120" i="1"/>
  <c r="AD121" i="1" s="1"/>
  <c r="AF119" i="1"/>
  <c r="AG119" i="1" s="1"/>
  <c r="AE32" i="1"/>
  <c r="AD33" i="1" s="1"/>
  <c r="AF31" i="1"/>
  <c r="AG31" i="1" s="1"/>
  <c r="V204" i="1"/>
  <c r="U205" i="1"/>
  <c r="W205" i="1" s="1"/>
  <c r="AD212" i="1"/>
  <c r="V248" i="1" l="1"/>
  <c r="U249" i="1"/>
  <c r="W249" i="1" s="1"/>
  <c r="T289" i="1"/>
  <c r="W581" i="1"/>
  <c r="T582" i="1"/>
  <c r="T666" i="1"/>
  <c r="V288" i="1"/>
  <c r="U501" i="1"/>
  <c r="W501" i="1" s="1"/>
  <c r="V500" i="1"/>
  <c r="U373" i="1"/>
  <c r="W373" i="1" s="1"/>
  <c r="V372" i="1"/>
  <c r="T626" i="1"/>
  <c r="U626" i="1" s="1"/>
  <c r="V544" i="1"/>
  <c r="T459" i="1"/>
  <c r="T113" i="1"/>
  <c r="V112" i="1" s="1"/>
  <c r="V167" i="1"/>
  <c r="U168" i="1"/>
  <c r="W168" i="1" s="1"/>
  <c r="T206" i="1"/>
  <c r="U206" i="1" s="1"/>
  <c r="W206" i="1" s="1"/>
  <c r="T333" i="1"/>
  <c r="E187" i="1"/>
  <c r="U30" i="1"/>
  <c r="B169" i="1"/>
  <c r="V29" i="1"/>
  <c r="AE33" i="1"/>
  <c r="AF32" i="1"/>
  <c r="AG32" i="1" s="1"/>
  <c r="AD34" i="1"/>
  <c r="V71" i="1"/>
  <c r="U72" i="1"/>
  <c r="W72" i="1" s="1"/>
  <c r="U666" i="1"/>
  <c r="W666" i="1" s="1"/>
  <c r="V665" i="1"/>
  <c r="B188" i="1"/>
  <c r="D188" i="1"/>
  <c r="A189" i="1"/>
  <c r="C188" i="1"/>
  <c r="V415" i="1"/>
  <c r="U416" i="1"/>
  <c r="W416" i="1" s="1"/>
  <c r="AF79" i="1"/>
  <c r="AG79" i="1" s="1"/>
  <c r="AE80" i="1"/>
  <c r="AD81" i="1" s="1"/>
  <c r="AF211" i="1"/>
  <c r="AG211" i="1" s="1"/>
  <c r="AE212" i="1"/>
  <c r="AF120" i="1"/>
  <c r="AG120" i="1" s="1"/>
  <c r="AE121" i="1"/>
  <c r="T546" i="1"/>
  <c r="V205" i="1"/>
  <c r="AD170" i="1"/>
  <c r="T169" i="1" l="1"/>
  <c r="T250" i="1"/>
  <c r="U289" i="1"/>
  <c r="W289" i="1" s="1"/>
  <c r="V581" i="1"/>
  <c r="U582" i="1"/>
  <c r="W582" i="1" s="1"/>
  <c r="V625" i="1"/>
  <c r="U113" i="1"/>
  <c r="W113" i="1" s="1"/>
  <c r="T502" i="1"/>
  <c r="W626" i="1"/>
  <c r="T627" i="1"/>
  <c r="V626" i="1" s="1"/>
  <c r="U502" i="1"/>
  <c r="W502" i="1" s="1"/>
  <c r="V501" i="1"/>
  <c r="T374" i="1"/>
  <c r="V332" i="1"/>
  <c r="U333" i="1"/>
  <c r="W333" i="1" s="1"/>
  <c r="T334" i="1"/>
  <c r="U459" i="1"/>
  <c r="W459" i="1" s="1"/>
  <c r="V458" i="1"/>
  <c r="U169" i="1"/>
  <c r="W169" i="1" s="1"/>
  <c r="V168" i="1"/>
  <c r="T170" i="1"/>
  <c r="V169" i="1" s="1"/>
  <c r="T667" i="1"/>
  <c r="U667" i="1" s="1"/>
  <c r="W667" i="1" s="1"/>
  <c r="T73" i="1"/>
  <c r="V72" i="1" s="1"/>
  <c r="E188" i="1"/>
  <c r="C169" i="1"/>
  <c r="D168" i="1"/>
  <c r="E168" i="1" s="1"/>
  <c r="W29" i="1"/>
  <c r="T31" i="1"/>
  <c r="AF169" i="1"/>
  <c r="AG169" i="1" s="1"/>
  <c r="AE170" i="1"/>
  <c r="AD171" i="1" s="1"/>
  <c r="AE81" i="1"/>
  <c r="AD82" i="1" s="1"/>
  <c r="AF80" i="1"/>
  <c r="AG80" i="1" s="1"/>
  <c r="AE34" i="1"/>
  <c r="AD35" i="1" s="1"/>
  <c r="AF33" i="1"/>
  <c r="U546" i="1"/>
  <c r="W546" i="1" s="1"/>
  <c r="V545" i="1"/>
  <c r="AD213" i="1"/>
  <c r="T207" i="1"/>
  <c r="AD122" i="1"/>
  <c r="T417" i="1"/>
  <c r="B189" i="1"/>
  <c r="C189" i="1"/>
  <c r="D189" i="1"/>
  <c r="A190" i="1"/>
  <c r="AG33" i="1"/>
  <c r="V249" i="1" l="1"/>
  <c r="U250" i="1"/>
  <c r="W250" i="1" s="1"/>
  <c r="T251" i="1"/>
  <c r="T114" i="1"/>
  <c r="U114" i="1" s="1"/>
  <c r="W114" i="1" s="1"/>
  <c r="U73" i="1"/>
  <c r="W73" i="1" s="1"/>
  <c r="T583" i="1"/>
  <c r="T290" i="1"/>
  <c r="V373" i="1"/>
  <c r="U374" i="1"/>
  <c r="W374" i="1" s="1"/>
  <c r="T375" i="1"/>
  <c r="U627" i="1"/>
  <c r="W627" i="1" s="1"/>
  <c r="U170" i="1"/>
  <c r="W170" i="1" s="1"/>
  <c r="T503" i="1"/>
  <c r="U334" i="1"/>
  <c r="W334" i="1" s="1"/>
  <c r="V333" i="1"/>
  <c r="V666" i="1"/>
  <c r="T460" i="1"/>
  <c r="T74" i="1"/>
  <c r="U74" i="1" s="1"/>
  <c r="E189" i="1"/>
  <c r="U31" i="1"/>
  <c r="T32" i="1" s="1"/>
  <c r="B170" i="1"/>
  <c r="V30" i="1"/>
  <c r="AE171" i="1"/>
  <c r="AD172" i="1" s="1"/>
  <c r="AF170" i="1"/>
  <c r="AG170" i="1" s="1"/>
  <c r="AE213" i="1"/>
  <c r="AF212" i="1"/>
  <c r="AG212" i="1" s="1"/>
  <c r="V73" i="1"/>
  <c r="AE82" i="1"/>
  <c r="AD83" i="1" s="1"/>
  <c r="AF81" i="1"/>
  <c r="AG81" i="1" s="1"/>
  <c r="D190" i="1"/>
  <c r="A191" i="1"/>
  <c r="C190" i="1"/>
  <c r="B190" i="1"/>
  <c r="T418" i="1"/>
  <c r="V416" i="1"/>
  <c r="U417" i="1"/>
  <c r="W417" i="1" s="1"/>
  <c r="AE35" i="1"/>
  <c r="AD36" i="1" s="1"/>
  <c r="AF34" i="1"/>
  <c r="AG34" i="1" s="1"/>
  <c r="AE122" i="1"/>
  <c r="AD123" i="1" s="1"/>
  <c r="AF121" i="1"/>
  <c r="AG121" i="1" s="1"/>
  <c r="V206" i="1"/>
  <c r="U207" i="1"/>
  <c r="W207" i="1" s="1"/>
  <c r="T547" i="1"/>
  <c r="T668" i="1"/>
  <c r="V113" i="1" l="1"/>
  <c r="U290" i="1"/>
  <c r="W290" i="1" s="1"/>
  <c r="V289" i="1"/>
  <c r="T291" i="1"/>
  <c r="U251" i="1"/>
  <c r="W251" i="1" s="1"/>
  <c r="V250" i="1"/>
  <c r="T252" i="1"/>
  <c r="T171" i="1"/>
  <c r="V582" i="1"/>
  <c r="U583" i="1"/>
  <c r="V374" i="1"/>
  <c r="U375" i="1"/>
  <c r="W375" i="1" s="1"/>
  <c r="V502" i="1"/>
  <c r="U503" i="1"/>
  <c r="T628" i="1"/>
  <c r="U460" i="1"/>
  <c r="W460" i="1" s="1"/>
  <c r="V459" i="1"/>
  <c r="T335" i="1"/>
  <c r="T208" i="1"/>
  <c r="W74" i="1"/>
  <c r="T75" i="1"/>
  <c r="U75" i="1" s="1"/>
  <c r="E190" i="1"/>
  <c r="D169" i="1"/>
  <c r="E169" i="1" s="1"/>
  <c r="W30" i="1"/>
  <c r="V31" i="1"/>
  <c r="D170" i="1" s="1"/>
  <c r="U32" i="1"/>
  <c r="B171" i="1"/>
  <c r="C170" i="1"/>
  <c r="AE83" i="1"/>
  <c r="AD84" i="1" s="1"/>
  <c r="AF82" i="1"/>
  <c r="AG82" i="1" s="1"/>
  <c r="AF35" i="1"/>
  <c r="AG35" i="1" s="1"/>
  <c r="AE36" i="1"/>
  <c r="V417" i="1"/>
  <c r="U418" i="1"/>
  <c r="W418" i="1" s="1"/>
  <c r="U547" i="1"/>
  <c r="W547" i="1" s="1"/>
  <c r="V546" i="1"/>
  <c r="U171" i="1"/>
  <c r="W171" i="1" s="1"/>
  <c r="V170" i="1"/>
  <c r="AE172" i="1"/>
  <c r="AD173" i="1" s="1"/>
  <c r="AF171" i="1"/>
  <c r="AG171" i="1" s="1"/>
  <c r="T115" i="1"/>
  <c r="AD214" i="1"/>
  <c r="U668" i="1"/>
  <c r="W668" i="1" s="1"/>
  <c r="V667" i="1"/>
  <c r="V207" i="1"/>
  <c r="U208" i="1"/>
  <c r="W208" i="1" s="1"/>
  <c r="AE123" i="1"/>
  <c r="AF122" i="1"/>
  <c r="AG122" i="1" s="1"/>
  <c r="AD124" i="1"/>
  <c r="B191" i="1"/>
  <c r="A192" i="1"/>
  <c r="D191" i="1"/>
  <c r="C191" i="1"/>
  <c r="V74" i="1"/>
  <c r="V290" i="1" l="1"/>
  <c r="U291" i="1"/>
  <c r="W291" i="1" s="1"/>
  <c r="T419" i="1"/>
  <c r="V251" i="1"/>
  <c r="U252" i="1"/>
  <c r="W252" i="1" s="1"/>
  <c r="T253" i="1"/>
  <c r="W583" i="1"/>
  <c r="T584" i="1"/>
  <c r="W31" i="1"/>
  <c r="U628" i="1"/>
  <c r="V627" i="1"/>
  <c r="W503" i="1"/>
  <c r="T504" i="1"/>
  <c r="T376" i="1"/>
  <c r="W75" i="1"/>
  <c r="T76" i="1"/>
  <c r="V75" i="1" s="1"/>
  <c r="U335" i="1"/>
  <c r="W335" i="1" s="1"/>
  <c r="V334" i="1"/>
  <c r="T461" i="1"/>
  <c r="C171" i="1"/>
  <c r="E170" i="1"/>
  <c r="T33" i="1"/>
  <c r="AE84" i="1"/>
  <c r="AD85" i="1" s="1"/>
  <c r="AF83" i="1"/>
  <c r="AG83" i="1" s="1"/>
  <c r="AF123" i="1"/>
  <c r="AG123" i="1" s="1"/>
  <c r="AE124" i="1"/>
  <c r="AD125" i="1" s="1"/>
  <c r="T669" i="1"/>
  <c r="T172" i="1"/>
  <c r="V418" i="1"/>
  <c r="U419" i="1"/>
  <c r="W419" i="1" s="1"/>
  <c r="B192" i="1"/>
  <c r="D192" i="1"/>
  <c r="A193" i="1"/>
  <c r="C192" i="1"/>
  <c r="AE214" i="1"/>
  <c r="AD215" i="1" s="1"/>
  <c r="AF213" i="1"/>
  <c r="AG213" i="1" s="1"/>
  <c r="AF172" i="1"/>
  <c r="AG172" i="1" s="1"/>
  <c r="AE173" i="1"/>
  <c r="AD174" i="1" s="1"/>
  <c r="E191" i="1"/>
  <c r="T209" i="1"/>
  <c r="V114" i="1"/>
  <c r="U115" i="1"/>
  <c r="W115" i="1" s="1"/>
  <c r="T548" i="1"/>
  <c r="AD37" i="1"/>
  <c r="T292" i="1" l="1"/>
  <c r="V252" i="1"/>
  <c r="U253" i="1"/>
  <c r="T585" i="1"/>
  <c r="V583" i="1"/>
  <c r="U584" i="1"/>
  <c r="W584" i="1" s="1"/>
  <c r="U376" i="1"/>
  <c r="W376" i="1" s="1"/>
  <c r="V375" i="1"/>
  <c r="W628" i="1"/>
  <c r="T629" i="1"/>
  <c r="U504" i="1"/>
  <c r="W504" i="1" s="1"/>
  <c r="V503" i="1"/>
  <c r="U76" i="1"/>
  <c r="W76" i="1" s="1"/>
  <c r="V460" i="1"/>
  <c r="U461" i="1"/>
  <c r="W461" i="1" s="1"/>
  <c r="T336" i="1"/>
  <c r="T116" i="1"/>
  <c r="U116" i="1" s="1"/>
  <c r="W116" i="1" s="1"/>
  <c r="E192" i="1"/>
  <c r="B172" i="1"/>
  <c r="V32" i="1"/>
  <c r="U33" i="1"/>
  <c r="AE174" i="1"/>
  <c r="AD175" i="1" s="1"/>
  <c r="AF173" i="1"/>
  <c r="AF124" i="1"/>
  <c r="AG124" i="1" s="1"/>
  <c r="AE125" i="1"/>
  <c r="AD126" i="1" s="1"/>
  <c r="U548" i="1"/>
  <c r="W548" i="1" s="1"/>
  <c r="V547" i="1"/>
  <c r="V208" i="1"/>
  <c r="U209" i="1"/>
  <c r="W209" i="1" s="1"/>
  <c r="B193" i="1"/>
  <c r="C193" i="1"/>
  <c r="D193" i="1"/>
  <c r="A194" i="1"/>
  <c r="T77" i="1"/>
  <c r="T420" i="1"/>
  <c r="V115" i="1"/>
  <c r="AE215" i="1"/>
  <c r="AD216" i="1" s="1"/>
  <c r="AF214" i="1"/>
  <c r="AG214" i="1" s="1"/>
  <c r="U172" i="1"/>
  <c r="W172" i="1" s="1"/>
  <c r="V171" i="1"/>
  <c r="V668" i="1"/>
  <c r="U669" i="1"/>
  <c r="W669" i="1" s="1"/>
  <c r="AE85" i="1"/>
  <c r="AD86" i="1" s="1"/>
  <c r="AF84" i="1"/>
  <c r="AG84" i="1" s="1"/>
  <c r="AE37" i="1"/>
  <c r="AD38" i="1" s="1"/>
  <c r="AF36" i="1"/>
  <c r="AG36" i="1" s="1"/>
  <c r="AG173" i="1"/>
  <c r="U585" i="1" l="1"/>
  <c r="W585" i="1" s="1"/>
  <c r="T586" i="1"/>
  <c r="V584" i="1"/>
  <c r="T173" i="1"/>
  <c r="U173" i="1" s="1"/>
  <c r="W173" i="1" s="1"/>
  <c r="W253" i="1"/>
  <c r="T254" i="1"/>
  <c r="T377" i="1"/>
  <c r="U292" i="1"/>
  <c r="V291" i="1"/>
  <c r="V376" i="1"/>
  <c r="U377" i="1"/>
  <c r="T505" i="1"/>
  <c r="V628" i="1"/>
  <c r="U629" i="1"/>
  <c r="U336" i="1"/>
  <c r="W336" i="1" s="1"/>
  <c r="V335" i="1"/>
  <c r="T462" i="1"/>
  <c r="D171" i="1"/>
  <c r="E171" i="1" s="1"/>
  <c r="W32" i="1"/>
  <c r="T34" i="1"/>
  <c r="C172" i="1"/>
  <c r="E193" i="1"/>
  <c r="AF85" i="1"/>
  <c r="AE86" i="1"/>
  <c r="AD87" i="1" s="1"/>
  <c r="AE175" i="1"/>
  <c r="AD176" i="1" s="1"/>
  <c r="AF174" i="1"/>
  <c r="AG174" i="1" s="1"/>
  <c r="V419" i="1"/>
  <c r="U420" i="1"/>
  <c r="W420" i="1" s="1"/>
  <c r="T670" i="1"/>
  <c r="T117" i="1"/>
  <c r="U77" i="1"/>
  <c r="W77" i="1" s="1"/>
  <c r="V76" i="1"/>
  <c r="C194" i="1"/>
  <c r="B194" i="1"/>
  <c r="D194" i="1"/>
  <c r="A195" i="1"/>
  <c r="T210" i="1"/>
  <c r="T549" i="1"/>
  <c r="AF37" i="1"/>
  <c r="AG37" i="1" s="1"/>
  <c r="AE38" i="1"/>
  <c r="AD39" i="1"/>
  <c r="AG85" i="1"/>
  <c r="AE216" i="1"/>
  <c r="AD217" i="1" s="1"/>
  <c r="AF215" i="1"/>
  <c r="AG215" i="1" s="1"/>
  <c r="AE126" i="1"/>
  <c r="AD127" i="1" s="1"/>
  <c r="AF125" i="1"/>
  <c r="AG125" i="1" s="1"/>
  <c r="V172" i="1" l="1"/>
  <c r="U254" i="1"/>
  <c r="W254" i="1" s="1"/>
  <c r="V253" i="1"/>
  <c r="T255" i="1"/>
  <c r="V585" i="1"/>
  <c r="U586" i="1"/>
  <c r="W586" i="1" s="1"/>
  <c r="W292" i="1"/>
  <c r="T293" i="1"/>
  <c r="U505" i="1"/>
  <c r="W505" i="1" s="1"/>
  <c r="V504" i="1"/>
  <c r="W377" i="1"/>
  <c r="T378" i="1"/>
  <c r="W629" i="1"/>
  <c r="T630" i="1"/>
  <c r="T78" i="1"/>
  <c r="T337" i="1"/>
  <c r="V336" i="1"/>
  <c r="U337" i="1"/>
  <c r="W337" i="1" s="1"/>
  <c r="T174" i="1"/>
  <c r="U174" i="1" s="1"/>
  <c r="V461" i="1"/>
  <c r="U462" i="1"/>
  <c r="W462" i="1" s="1"/>
  <c r="E194" i="1"/>
  <c r="V33" i="1"/>
  <c r="U34" i="1"/>
  <c r="B173" i="1"/>
  <c r="AF86" i="1"/>
  <c r="AE87" i="1"/>
  <c r="AG87" i="1" s="1"/>
  <c r="AE127" i="1"/>
  <c r="AF126" i="1"/>
  <c r="AG126" i="1" s="1"/>
  <c r="U78" i="1"/>
  <c r="W78" i="1" s="1"/>
  <c r="V77" i="1"/>
  <c r="T421" i="1"/>
  <c r="AE217" i="1"/>
  <c r="AD218" i="1" s="1"/>
  <c r="AF216" i="1"/>
  <c r="AG216" i="1" s="1"/>
  <c r="V548" i="1"/>
  <c r="U549" i="1"/>
  <c r="W549" i="1" s="1"/>
  <c r="AF38" i="1"/>
  <c r="AG38" i="1" s="1"/>
  <c r="AE39" i="1"/>
  <c r="AD40" i="1" s="1"/>
  <c r="V209" i="1"/>
  <c r="U210" i="1"/>
  <c r="W210" i="1" s="1"/>
  <c r="V116" i="1"/>
  <c r="U117" i="1"/>
  <c r="W117" i="1" s="1"/>
  <c r="U670" i="1"/>
  <c r="W670" i="1" s="1"/>
  <c r="V669" i="1"/>
  <c r="AE176" i="1"/>
  <c r="AD177" i="1" s="1"/>
  <c r="AF175" i="1"/>
  <c r="AG175" i="1" s="1"/>
  <c r="AG86" i="1"/>
  <c r="V173" i="1"/>
  <c r="D195" i="1"/>
  <c r="A196" i="1"/>
  <c r="C195" i="1"/>
  <c r="B195" i="1"/>
  <c r="U255" i="1" l="1"/>
  <c r="W255" i="1" s="1"/>
  <c r="V254" i="1"/>
  <c r="T256" i="1"/>
  <c r="T506" i="1"/>
  <c r="V505" i="1" s="1"/>
  <c r="U293" i="1"/>
  <c r="V292" i="1"/>
  <c r="T587" i="1"/>
  <c r="W174" i="1"/>
  <c r="T175" i="1"/>
  <c r="V629" i="1"/>
  <c r="U630" i="1"/>
  <c r="W630" i="1" s="1"/>
  <c r="U506" i="1"/>
  <c r="W506" i="1" s="1"/>
  <c r="T550" i="1"/>
  <c r="V377" i="1"/>
  <c r="U378" i="1"/>
  <c r="W378" i="1" s="1"/>
  <c r="T671" i="1"/>
  <c r="V670" i="1" s="1"/>
  <c r="T338" i="1"/>
  <c r="T79" i="1"/>
  <c r="T463" i="1"/>
  <c r="T118" i="1"/>
  <c r="V117" i="1" s="1"/>
  <c r="T35" i="1"/>
  <c r="B174" i="1" s="1"/>
  <c r="C173" i="1"/>
  <c r="D172" i="1"/>
  <c r="E172" i="1" s="1"/>
  <c r="W33" i="1"/>
  <c r="AF39" i="1"/>
  <c r="AE40" i="1"/>
  <c r="AE177" i="1"/>
  <c r="AF176" i="1"/>
  <c r="AG176" i="1" s="1"/>
  <c r="E195" i="1"/>
  <c r="V549" i="1"/>
  <c r="U550" i="1"/>
  <c r="W550" i="1" s="1"/>
  <c r="D196" i="1"/>
  <c r="A197" i="1"/>
  <c r="C196" i="1"/>
  <c r="B196" i="1"/>
  <c r="V174" i="1"/>
  <c r="U175" i="1"/>
  <c r="W175" i="1" s="1"/>
  <c r="AG39" i="1"/>
  <c r="U421" i="1"/>
  <c r="W421" i="1" s="1"/>
  <c r="V420" i="1"/>
  <c r="U118" i="1"/>
  <c r="W118" i="1" s="1"/>
  <c r="AF217" i="1"/>
  <c r="AG217" i="1" s="1"/>
  <c r="AE218" i="1"/>
  <c r="T211" i="1"/>
  <c r="V78" i="1"/>
  <c r="U79" i="1"/>
  <c r="W79" i="1" s="1"/>
  <c r="AD128" i="1"/>
  <c r="T422" i="1" l="1"/>
  <c r="V586" i="1"/>
  <c r="U587" i="1"/>
  <c r="W587" i="1" s="1"/>
  <c r="U256" i="1"/>
  <c r="V255" i="1"/>
  <c r="T507" i="1"/>
  <c r="T379" i="1"/>
  <c r="V378" i="1" s="1"/>
  <c r="W293" i="1"/>
  <c r="T294" i="1"/>
  <c r="T631" i="1"/>
  <c r="U507" i="1"/>
  <c r="W507" i="1" s="1"/>
  <c r="V506" i="1"/>
  <c r="U379" i="1"/>
  <c r="W379" i="1" s="1"/>
  <c r="U671" i="1"/>
  <c r="W671" i="1" s="1"/>
  <c r="T176" i="1"/>
  <c r="V175" i="1" s="1"/>
  <c r="V462" i="1"/>
  <c r="U463" i="1"/>
  <c r="W463" i="1" s="1"/>
  <c r="V337" i="1"/>
  <c r="U338" i="1"/>
  <c r="W338" i="1" s="1"/>
  <c r="T119" i="1"/>
  <c r="U119" i="1" s="1"/>
  <c r="W119" i="1" s="1"/>
  <c r="T80" i="1"/>
  <c r="V79" i="1" s="1"/>
  <c r="E196" i="1"/>
  <c r="V34" i="1"/>
  <c r="D173" i="1" s="1"/>
  <c r="U35" i="1"/>
  <c r="U80" i="1"/>
  <c r="W80" i="1" s="1"/>
  <c r="U176" i="1"/>
  <c r="W176" i="1" s="1"/>
  <c r="AE128" i="1"/>
  <c r="AF127" i="1"/>
  <c r="AG127" i="1" s="1"/>
  <c r="AD178" i="1"/>
  <c r="AD41" i="1"/>
  <c r="V210" i="1"/>
  <c r="U211" i="1"/>
  <c r="W211" i="1" s="1"/>
  <c r="AD219" i="1"/>
  <c r="V421" i="1"/>
  <c r="U422" i="1"/>
  <c r="W422" i="1" s="1"/>
  <c r="A198" i="1"/>
  <c r="B197" i="1"/>
  <c r="C197" i="1"/>
  <c r="D197" i="1"/>
  <c r="T551" i="1"/>
  <c r="T339" i="1" l="1"/>
  <c r="T588" i="1"/>
  <c r="U294" i="1"/>
  <c r="W294" i="1" s="1"/>
  <c r="T295" i="1"/>
  <c r="V293" i="1"/>
  <c r="T212" i="1"/>
  <c r="W256" i="1"/>
  <c r="T257" i="1"/>
  <c r="T36" i="1"/>
  <c r="U36" i="1" s="1"/>
  <c r="C174" i="1"/>
  <c r="T177" i="1"/>
  <c r="V118" i="1"/>
  <c r="T423" i="1"/>
  <c r="T380" i="1"/>
  <c r="T508" i="1"/>
  <c r="V630" i="1"/>
  <c r="U631" i="1"/>
  <c r="T672" i="1"/>
  <c r="V671" i="1" s="1"/>
  <c r="T120" i="1"/>
  <c r="T464" i="1"/>
  <c r="V338" i="1"/>
  <c r="U339" i="1"/>
  <c r="W339" i="1" s="1"/>
  <c r="E173" i="1"/>
  <c r="W34" i="1"/>
  <c r="X34" i="1" s="1"/>
  <c r="X35" i="1" s="1"/>
  <c r="U551" i="1"/>
  <c r="W551" i="1" s="1"/>
  <c r="V550" i="1"/>
  <c r="A199" i="1"/>
  <c r="C198" i="1"/>
  <c r="B198" i="1"/>
  <c r="D198" i="1"/>
  <c r="AE219" i="1"/>
  <c r="AD220" i="1"/>
  <c r="AF218" i="1"/>
  <c r="AG218" i="1" s="1"/>
  <c r="AE178" i="1"/>
  <c r="AD179" i="1" s="1"/>
  <c r="AF177" i="1"/>
  <c r="AG177" i="1" s="1"/>
  <c r="V176" i="1"/>
  <c r="U177" i="1"/>
  <c r="W177" i="1" s="1"/>
  <c r="V422" i="1"/>
  <c r="U423" i="1"/>
  <c r="W423" i="1" s="1"/>
  <c r="U212" i="1"/>
  <c r="W212" i="1" s="1"/>
  <c r="V211" i="1"/>
  <c r="U120" i="1"/>
  <c r="W120" i="1" s="1"/>
  <c r="V119" i="1"/>
  <c r="E197" i="1"/>
  <c r="AD138" i="1"/>
  <c r="T81" i="1"/>
  <c r="AF40" i="1"/>
  <c r="AG40" i="1" s="1"/>
  <c r="AE41" i="1"/>
  <c r="AD42" i="1"/>
  <c r="V256" i="1" l="1"/>
  <c r="U257" i="1"/>
  <c r="W257" i="1" s="1"/>
  <c r="V294" i="1"/>
  <c r="U295" i="1"/>
  <c r="W295" i="1" s="1"/>
  <c r="T340" i="1"/>
  <c r="T258" i="1"/>
  <c r="T296" i="1"/>
  <c r="V295" i="1" s="1"/>
  <c r="U588" i="1"/>
  <c r="W588" i="1" s="1"/>
  <c r="V587" i="1"/>
  <c r="T589" i="1"/>
  <c r="B175" i="1"/>
  <c r="V35" i="1"/>
  <c r="D174" i="1" s="1"/>
  <c r="E174" i="1" s="1"/>
  <c r="U508" i="1"/>
  <c r="W508" i="1" s="1"/>
  <c r="T509" i="1"/>
  <c r="V507" i="1"/>
  <c r="U296" i="1"/>
  <c r="W296" i="1" s="1"/>
  <c r="T424" i="1"/>
  <c r="V423" i="1" s="1"/>
  <c r="T381" i="1"/>
  <c r="V379" i="1"/>
  <c r="U380" i="1"/>
  <c r="W380" i="1" s="1"/>
  <c r="T632" i="1"/>
  <c r="W631" i="1"/>
  <c r="V339" i="1"/>
  <c r="U340" i="1"/>
  <c r="W340" i="1" s="1"/>
  <c r="U258" i="1"/>
  <c r="W258" i="1" s="1"/>
  <c r="V257" i="1"/>
  <c r="U672" i="1"/>
  <c r="U464" i="1"/>
  <c r="W464" i="1" s="1"/>
  <c r="V463" i="1"/>
  <c r="E198" i="1"/>
  <c r="C175" i="1"/>
  <c r="T37" i="1"/>
  <c r="AE179" i="1"/>
  <c r="AF178" i="1"/>
  <c r="AG178" i="1" s="1"/>
  <c r="U81" i="1"/>
  <c r="W81" i="1" s="1"/>
  <c r="V80" i="1"/>
  <c r="U424" i="1"/>
  <c r="W424" i="1" s="1"/>
  <c r="AF219" i="1"/>
  <c r="AG219" i="1" s="1"/>
  <c r="AE220" i="1"/>
  <c r="AD221" i="1" s="1"/>
  <c r="AF128" i="1"/>
  <c r="AG128" i="1" s="1"/>
  <c r="AE138" i="1"/>
  <c r="AG138" i="1" s="1"/>
  <c r="T121" i="1"/>
  <c r="T213" i="1"/>
  <c r="T178" i="1"/>
  <c r="C199" i="1"/>
  <c r="B199" i="1"/>
  <c r="A200" i="1"/>
  <c r="D199" i="1"/>
  <c r="AE42" i="1"/>
  <c r="AF41" i="1"/>
  <c r="AG41" i="1" s="1"/>
  <c r="T552" i="1"/>
  <c r="U589" i="1" l="1"/>
  <c r="W589" i="1" s="1"/>
  <c r="V588" i="1"/>
  <c r="T590" i="1"/>
  <c r="T425" i="1"/>
  <c r="V424" i="1" s="1"/>
  <c r="W35" i="1"/>
  <c r="V380" i="1"/>
  <c r="U381" i="1"/>
  <c r="W381" i="1" s="1"/>
  <c r="U632" i="1"/>
  <c r="W632" i="1" s="1"/>
  <c r="V631" i="1"/>
  <c r="T465" i="1"/>
  <c r="U465" i="1" s="1"/>
  <c r="W465" i="1" s="1"/>
  <c r="T297" i="1"/>
  <c r="U509" i="1"/>
  <c r="W509" i="1" s="1"/>
  <c r="V508" i="1"/>
  <c r="W672" i="1"/>
  <c r="T673" i="1"/>
  <c r="T341" i="1"/>
  <c r="V464" i="1"/>
  <c r="T82" i="1"/>
  <c r="U82" i="1" s="1"/>
  <c r="W82" i="1" s="1"/>
  <c r="T259" i="1"/>
  <c r="B176" i="1"/>
  <c r="U37" i="1"/>
  <c r="T38" i="1" s="1"/>
  <c r="V36" i="1"/>
  <c r="E199" i="1"/>
  <c r="AE221" i="1"/>
  <c r="AD222" i="1" s="1"/>
  <c r="AF220" i="1"/>
  <c r="AG220" i="1" s="1"/>
  <c r="V81" i="1"/>
  <c r="U178" i="1"/>
  <c r="W178" i="1" s="1"/>
  <c r="V177" i="1"/>
  <c r="V120" i="1"/>
  <c r="U121" i="1"/>
  <c r="W121" i="1" s="1"/>
  <c r="AD43" i="1"/>
  <c r="U552" i="1"/>
  <c r="W552" i="1" s="1"/>
  <c r="V551" i="1"/>
  <c r="A201" i="1"/>
  <c r="C200" i="1"/>
  <c r="B200" i="1"/>
  <c r="D200" i="1"/>
  <c r="V212" i="1"/>
  <c r="U213" i="1"/>
  <c r="W213" i="1" s="1"/>
  <c r="AD180" i="1"/>
  <c r="U590" i="1" l="1"/>
  <c r="V589" i="1"/>
  <c r="U425" i="1"/>
  <c r="W425" i="1" s="1"/>
  <c r="T633" i="1"/>
  <c r="V296" i="1"/>
  <c r="U297" i="1"/>
  <c r="W297" i="1" s="1"/>
  <c r="T510" i="1"/>
  <c r="T382" i="1"/>
  <c r="U341" i="1"/>
  <c r="W341" i="1" s="1"/>
  <c r="V340" i="1"/>
  <c r="T553" i="1"/>
  <c r="V552" i="1" s="1"/>
  <c r="T674" i="1"/>
  <c r="V672" i="1"/>
  <c r="U673" i="1"/>
  <c r="W673" i="1" s="1"/>
  <c r="T260" i="1"/>
  <c r="U259" i="1"/>
  <c r="W259" i="1" s="1"/>
  <c r="V258" i="1"/>
  <c r="T466" i="1"/>
  <c r="T122" i="1"/>
  <c r="B177" i="1"/>
  <c r="V37" i="1"/>
  <c r="D176" i="1" s="1"/>
  <c r="U38" i="1"/>
  <c r="T39" i="1" s="1"/>
  <c r="D175" i="1"/>
  <c r="E175" i="1" s="1"/>
  <c r="W36" i="1"/>
  <c r="C176" i="1"/>
  <c r="AE43" i="1"/>
  <c r="AD44" i="1" s="1"/>
  <c r="AF42" i="1"/>
  <c r="AG42" i="1" s="1"/>
  <c r="T214" i="1"/>
  <c r="U553" i="1"/>
  <c r="W553" i="1" s="1"/>
  <c r="U122" i="1"/>
  <c r="W122" i="1" s="1"/>
  <c r="V121" i="1"/>
  <c r="T179" i="1"/>
  <c r="E200" i="1"/>
  <c r="D201" i="1"/>
  <c r="A202" i="1"/>
  <c r="B201" i="1"/>
  <c r="C201" i="1"/>
  <c r="AE180" i="1"/>
  <c r="AG180" i="1" s="1"/>
  <c r="AF179" i="1"/>
  <c r="AG179" i="1" s="1"/>
  <c r="T83" i="1"/>
  <c r="AF221" i="1"/>
  <c r="AG221" i="1" s="1"/>
  <c r="AE222" i="1"/>
  <c r="AG222" i="1" s="1"/>
  <c r="T426" i="1"/>
  <c r="T298" i="1" l="1"/>
  <c r="W590" i="1"/>
  <c r="T591" i="1"/>
  <c r="U298" i="1"/>
  <c r="W298" i="1" s="1"/>
  <c r="V297" i="1"/>
  <c r="V381" i="1"/>
  <c r="U382" i="1"/>
  <c r="W382" i="1" s="1"/>
  <c r="U510" i="1"/>
  <c r="W510" i="1" s="1"/>
  <c r="V509" i="1"/>
  <c r="V632" i="1"/>
  <c r="U633" i="1"/>
  <c r="V259" i="1"/>
  <c r="U260" i="1"/>
  <c r="W260" i="1" s="1"/>
  <c r="U674" i="1"/>
  <c r="W674" i="1" s="1"/>
  <c r="V673" i="1"/>
  <c r="U466" i="1"/>
  <c r="W466" i="1" s="1"/>
  <c r="V465" i="1"/>
  <c r="T342" i="1"/>
  <c r="T123" i="1"/>
  <c r="V122" i="1" s="1"/>
  <c r="E201" i="1"/>
  <c r="W37" i="1"/>
  <c r="C177" i="1"/>
  <c r="E176" i="1"/>
  <c r="U39" i="1"/>
  <c r="B178" i="1"/>
  <c r="V38" i="1"/>
  <c r="D177" i="1" s="1"/>
  <c r="U123" i="1"/>
  <c r="W123" i="1" s="1"/>
  <c r="AE44" i="1"/>
  <c r="AF43" i="1"/>
  <c r="AG43" i="1" s="1"/>
  <c r="V425" i="1"/>
  <c r="U426" i="1"/>
  <c r="W426" i="1" s="1"/>
  <c r="U83" i="1"/>
  <c r="W83" i="1" s="1"/>
  <c r="V82" i="1"/>
  <c r="C202" i="1"/>
  <c r="B202" i="1"/>
  <c r="D202" i="1"/>
  <c r="A203" i="1"/>
  <c r="T554" i="1"/>
  <c r="V213" i="1"/>
  <c r="U214" i="1"/>
  <c r="W214" i="1" s="1"/>
  <c r="V178" i="1"/>
  <c r="T180" i="1"/>
  <c r="U179" i="1"/>
  <c r="W179" i="1" s="1"/>
  <c r="T511" i="1" l="1"/>
  <c r="V590" i="1"/>
  <c r="U591" i="1"/>
  <c r="W591" i="1" s="1"/>
  <c r="T467" i="1"/>
  <c r="V466" i="1" s="1"/>
  <c r="T261" i="1"/>
  <c r="T299" i="1"/>
  <c r="U299" i="1" s="1"/>
  <c r="W299" i="1" s="1"/>
  <c r="T383" i="1"/>
  <c r="V382" i="1" s="1"/>
  <c r="E177" i="1"/>
  <c r="T300" i="1"/>
  <c r="T634" i="1"/>
  <c r="W633" i="1"/>
  <c r="V510" i="1"/>
  <c r="U511" i="1"/>
  <c r="W511" i="1" s="1"/>
  <c r="T427" i="1"/>
  <c r="U300" i="1"/>
  <c r="W300" i="1" s="1"/>
  <c r="V299" i="1"/>
  <c r="T301" i="1"/>
  <c r="U301" i="1" s="1"/>
  <c r="W301" i="1" s="1"/>
  <c r="T124" i="1"/>
  <c r="U124" i="1" s="1"/>
  <c r="W124" i="1" s="1"/>
  <c r="V341" i="1"/>
  <c r="U342" i="1"/>
  <c r="W342" i="1" s="1"/>
  <c r="T343" i="1"/>
  <c r="T675" i="1"/>
  <c r="V260" i="1"/>
  <c r="U261" i="1"/>
  <c r="W261" i="1" s="1"/>
  <c r="T262" i="1"/>
  <c r="T84" i="1"/>
  <c r="V83" i="1" s="1"/>
  <c r="T40" i="1"/>
  <c r="C178" i="1"/>
  <c r="E202" i="1"/>
  <c r="W38" i="1"/>
  <c r="U180" i="1"/>
  <c r="W180" i="1" s="1"/>
  <c r="V179" i="1"/>
  <c r="V553" i="1"/>
  <c r="U554" i="1"/>
  <c r="W554" i="1" s="1"/>
  <c r="T215" i="1"/>
  <c r="C203" i="1"/>
  <c r="B203" i="1"/>
  <c r="D203" i="1"/>
  <c r="D34" i="1"/>
  <c r="E34" i="1" s="1"/>
  <c r="U84" i="1"/>
  <c r="W84" i="1" s="1"/>
  <c r="U427" i="1"/>
  <c r="W427" i="1" s="1"/>
  <c r="V426" i="1"/>
  <c r="V123" i="1"/>
  <c r="AD45" i="1"/>
  <c r="U383" i="1" l="1"/>
  <c r="U467" i="1"/>
  <c r="W467" i="1" s="1"/>
  <c r="T592" i="1"/>
  <c r="T512" i="1"/>
  <c r="V298" i="1"/>
  <c r="T85" i="1"/>
  <c r="U85" i="1" s="1"/>
  <c r="W85" i="1" s="1"/>
  <c r="V511" i="1"/>
  <c r="U634" i="1"/>
  <c r="W634" i="1" s="1"/>
  <c r="V633" i="1"/>
  <c r="V674" i="1"/>
  <c r="U675" i="1"/>
  <c r="V342" i="1"/>
  <c r="U343" i="1"/>
  <c r="W343" i="1" s="1"/>
  <c r="V261" i="1"/>
  <c r="U262" i="1"/>
  <c r="W262" i="1" s="1"/>
  <c r="V300" i="1"/>
  <c r="T125" i="1"/>
  <c r="U125" i="1" s="1"/>
  <c r="W125" i="1" s="1"/>
  <c r="T468" i="1"/>
  <c r="E203" i="1"/>
  <c r="B179" i="1"/>
  <c r="V39" i="1"/>
  <c r="U40" i="1"/>
  <c r="T555" i="1"/>
  <c r="V124" i="1"/>
  <c r="V84" i="1"/>
  <c r="T302" i="1"/>
  <c r="D33" i="1"/>
  <c r="C35" i="1"/>
  <c r="AF44" i="1"/>
  <c r="AG44" i="1" s="1"/>
  <c r="AE45" i="1"/>
  <c r="AG45" i="1" s="1"/>
  <c r="T428" i="1"/>
  <c r="V214" i="1"/>
  <c r="U215" i="1"/>
  <c r="W215" i="1" s="1"/>
  <c r="T635" i="1" l="1"/>
  <c r="U635" i="1" s="1"/>
  <c r="T263" i="1"/>
  <c r="V262" i="1" s="1"/>
  <c r="U512" i="1"/>
  <c r="W512" i="1" s="1"/>
  <c r="U592" i="1"/>
  <c r="W592" i="1" s="1"/>
  <c r="V591" i="1"/>
  <c r="T593" i="1"/>
  <c r="W383" i="1"/>
  <c r="T384" i="1"/>
  <c r="V634" i="1"/>
  <c r="U263" i="1"/>
  <c r="W635" i="1"/>
  <c r="W675" i="1"/>
  <c r="T676" i="1"/>
  <c r="V467" i="1"/>
  <c r="U468" i="1"/>
  <c r="W468" i="1" s="1"/>
  <c r="T344" i="1"/>
  <c r="T126" i="1"/>
  <c r="V125" i="1" s="1"/>
  <c r="D178" i="1"/>
  <c r="E178" i="1" s="1"/>
  <c r="W39" i="1"/>
  <c r="C179" i="1"/>
  <c r="T41" i="1"/>
  <c r="D35" i="1"/>
  <c r="D52" i="1" s="1"/>
  <c r="E33" i="1"/>
  <c r="E35" i="1" s="1"/>
  <c r="E52" i="1" s="1"/>
  <c r="U302" i="1"/>
  <c r="W302" i="1" s="1"/>
  <c r="V301" i="1"/>
  <c r="T86" i="1"/>
  <c r="V427" i="1"/>
  <c r="U428" i="1"/>
  <c r="W428" i="1" s="1"/>
  <c r="T216" i="1"/>
  <c r="N35" i="1"/>
  <c r="C52" i="1"/>
  <c r="V554" i="1"/>
  <c r="U555" i="1"/>
  <c r="W555" i="1" s="1"/>
  <c r="V592" i="1" l="1"/>
  <c r="U593" i="1"/>
  <c r="W593" i="1" s="1"/>
  <c r="T636" i="1"/>
  <c r="T594" i="1"/>
  <c r="V593" i="1" s="1"/>
  <c r="V383" i="1"/>
  <c r="U384" i="1"/>
  <c r="W384" i="1" s="1"/>
  <c r="T385" i="1"/>
  <c r="T513" i="1"/>
  <c r="U126" i="1"/>
  <c r="W126" i="1" s="1"/>
  <c r="W263" i="1"/>
  <c r="T264" i="1"/>
  <c r="V343" i="1"/>
  <c r="U344" i="1"/>
  <c r="W344" i="1" s="1"/>
  <c r="V635" i="1"/>
  <c r="U636" i="1"/>
  <c r="T469" i="1"/>
  <c r="T303" i="1"/>
  <c r="V302" i="1" s="1"/>
  <c r="V675" i="1"/>
  <c r="U676" i="1"/>
  <c r="U41" i="1"/>
  <c r="V40" i="1"/>
  <c r="B180" i="1"/>
  <c r="V85" i="1"/>
  <c r="U86" i="1"/>
  <c r="W86" i="1" s="1"/>
  <c r="P14" i="1"/>
  <c r="P5" i="1"/>
  <c r="P35" i="1" s="1"/>
  <c r="P15" i="1"/>
  <c r="P11" i="1"/>
  <c r="P25" i="1"/>
  <c r="P32" i="1"/>
  <c r="P24" i="1"/>
  <c r="P16" i="1"/>
  <c r="P30" i="1"/>
  <c r="P6" i="1"/>
  <c r="P22" i="1"/>
  <c r="P10" i="1"/>
  <c r="P18" i="1"/>
  <c r="P13" i="1"/>
  <c r="P33" i="1"/>
  <c r="P34" i="1"/>
  <c r="P21" i="1"/>
  <c r="P28" i="1"/>
  <c r="P7" i="1"/>
  <c r="P31" i="1"/>
  <c r="P12" i="1"/>
  <c r="P20" i="1"/>
  <c r="P17" i="1"/>
  <c r="P9" i="1"/>
  <c r="P29" i="1"/>
  <c r="P27" i="1"/>
  <c r="P26" i="1"/>
  <c r="P8" i="1"/>
  <c r="P19" i="1"/>
  <c r="P23" i="1"/>
  <c r="U216" i="1"/>
  <c r="W216" i="1" s="1"/>
  <c r="V215" i="1"/>
  <c r="T429" i="1"/>
  <c r="U303" i="1"/>
  <c r="W303" i="1" s="1"/>
  <c r="U594" i="1" l="1"/>
  <c r="W594" i="1" s="1"/>
  <c r="V384" i="1"/>
  <c r="U385" i="1"/>
  <c r="W385" i="1" s="1"/>
  <c r="T514" i="1"/>
  <c r="U513" i="1"/>
  <c r="W513" i="1" s="1"/>
  <c r="V512" i="1"/>
  <c r="T127" i="1"/>
  <c r="V126" i="1" s="1"/>
  <c r="T386" i="1"/>
  <c r="V385" i="1" s="1"/>
  <c r="T345" i="1"/>
  <c r="U345" i="1" s="1"/>
  <c r="T595" i="1"/>
  <c r="T217" i="1"/>
  <c r="W636" i="1"/>
  <c r="T637" i="1"/>
  <c r="V263" i="1"/>
  <c r="U264" i="1"/>
  <c r="W264" i="1" s="1"/>
  <c r="V468" i="1"/>
  <c r="U469" i="1"/>
  <c r="W469" i="1" s="1"/>
  <c r="W676" i="1"/>
  <c r="T677" i="1"/>
  <c r="D179" i="1"/>
  <c r="E179" i="1" s="1"/>
  <c r="W40" i="1"/>
  <c r="C180" i="1"/>
  <c r="T42" i="1"/>
  <c r="V428" i="1"/>
  <c r="U429" i="1"/>
  <c r="W429" i="1" s="1"/>
  <c r="T87" i="1"/>
  <c r="U127" i="1"/>
  <c r="W127" i="1" s="1"/>
  <c r="V216" i="1"/>
  <c r="U217" i="1"/>
  <c r="W217" i="1" s="1"/>
  <c r="T304" i="1"/>
  <c r="V513" i="1" l="1"/>
  <c r="U514" i="1"/>
  <c r="W514" i="1" s="1"/>
  <c r="T515" i="1"/>
  <c r="U386" i="1"/>
  <c r="W386" i="1" s="1"/>
  <c r="W345" i="1"/>
  <c r="T346" i="1"/>
  <c r="V345" i="1" s="1"/>
  <c r="V344" i="1"/>
  <c r="T470" i="1"/>
  <c r="U595" i="1"/>
  <c r="W595" i="1" s="1"/>
  <c r="V594" i="1"/>
  <c r="T596" i="1"/>
  <c r="V636" i="1"/>
  <c r="U637" i="1"/>
  <c r="W637" i="1" s="1"/>
  <c r="T218" i="1"/>
  <c r="U218" i="1" s="1"/>
  <c r="W218" i="1" s="1"/>
  <c r="U470" i="1"/>
  <c r="W470" i="1" s="1"/>
  <c r="V469" i="1"/>
  <c r="V676" i="1"/>
  <c r="U677" i="1"/>
  <c r="T128" i="1"/>
  <c r="V127" i="1" s="1"/>
  <c r="B181" i="1"/>
  <c r="V41" i="1"/>
  <c r="U42" i="1"/>
  <c r="T43" i="1" s="1"/>
  <c r="V86" i="1"/>
  <c r="U87" i="1"/>
  <c r="W87" i="1" s="1"/>
  <c r="U304" i="1"/>
  <c r="W304" i="1" s="1"/>
  <c r="V303" i="1"/>
  <c r="T430" i="1"/>
  <c r="T387" i="1" l="1"/>
  <c r="U128" i="1"/>
  <c r="W128" i="1" s="1"/>
  <c r="U515" i="1"/>
  <c r="W515" i="1" s="1"/>
  <c r="V514" i="1"/>
  <c r="U346" i="1"/>
  <c r="W346" i="1" s="1"/>
  <c r="V595" i="1"/>
  <c r="U596" i="1"/>
  <c r="W596" i="1" s="1"/>
  <c r="V386" i="1"/>
  <c r="U387" i="1"/>
  <c r="W387" i="1" s="1"/>
  <c r="T388" i="1"/>
  <c r="V217" i="1"/>
  <c r="T471" i="1"/>
  <c r="V470" i="1" s="1"/>
  <c r="W677" i="1"/>
  <c r="T678" i="1"/>
  <c r="T638" i="1"/>
  <c r="T138" i="1"/>
  <c r="V128" i="1" s="1"/>
  <c r="B182" i="1"/>
  <c r="U43" i="1"/>
  <c r="V42" i="1"/>
  <c r="D181" i="1" s="1"/>
  <c r="C181" i="1"/>
  <c r="D180" i="1"/>
  <c r="E180" i="1" s="1"/>
  <c r="W41" i="1"/>
  <c r="T305" i="1"/>
  <c r="T219" i="1"/>
  <c r="V429" i="1"/>
  <c r="U430" i="1"/>
  <c r="W430" i="1" s="1"/>
  <c r="T347" i="1" l="1"/>
  <c r="T516" i="1"/>
  <c r="U471" i="1"/>
  <c r="W471" i="1" s="1"/>
  <c r="V387" i="1"/>
  <c r="U388" i="1"/>
  <c r="T472" i="1"/>
  <c r="V471" i="1" s="1"/>
  <c r="W42" i="1"/>
  <c r="T597" i="1"/>
  <c r="U347" i="1"/>
  <c r="W347" i="1" s="1"/>
  <c r="V346" i="1"/>
  <c r="U138" i="1"/>
  <c r="W138" i="1" s="1"/>
  <c r="U638" i="1"/>
  <c r="W638" i="1" s="1"/>
  <c r="V637" i="1"/>
  <c r="T431" i="1"/>
  <c r="U431" i="1" s="1"/>
  <c r="W431" i="1" s="1"/>
  <c r="U678" i="1"/>
  <c r="W678" i="1" s="1"/>
  <c r="V677" i="1"/>
  <c r="C182" i="1"/>
  <c r="T44" i="1"/>
  <c r="E181" i="1"/>
  <c r="V218" i="1"/>
  <c r="U219" i="1"/>
  <c r="W219" i="1" s="1"/>
  <c r="V430" i="1"/>
  <c r="V304" i="1"/>
  <c r="U305" i="1"/>
  <c r="W305" i="1" s="1"/>
  <c r="V515" i="1" l="1"/>
  <c r="U516" i="1"/>
  <c r="W516" i="1" s="1"/>
  <c r="W388" i="1"/>
  <c r="T389" i="1"/>
  <c r="T432" i="1"/>
  <c r="U432" i="1" s="1"/>
  <c r="W432" i="1" s="1"/>
  <c r="U472" i="1"/>
  <c r="W472" i="1" s="1"/>
  <c r="V596" i="1"/>
  <c r="U597" i="1"/>
  <c r="W597" i="1" s="1"/>
  <c r="T639" i="1"/>
  <c r="T473" i="1"/>
  <c r="T348" i="1"/>
  <c r="T306" i="1"/>
  <c r="V305" i="1" s="1"/>
  <c r="T679" i="1"/>
  <c r="B183" i="1"/>
  <c r="U44" i="1"/>
  <c r="T45" i="1" s="1"/>
  <c r="V43" i="1"/>
  <c r="V431" i="1"/>
  <c r="T220" i="1"/>
  <c r="U389" i="1" l="1"/>
  <c r="V388" i="1"/>
  <c r="V472" i="1"/>
  <c r="U473" i="1"/>
  <c r="W473" i="1" s="1"/>
  <c r="U348" i="1"/>
  <c r="W348" i="1" s="1"/>
  <c r="V347" i="1"/>
  <c r="U306" i="1"/>
  <c r="W306" i="1" s="1"/>
  <c r="T680" i="1"/>
  <c r="V678" i="1"/>
  <c r="U679" i="1"/>
  <c r="W679" i="1" s="1"/>
  <c r="V638" i="1"/>
  <c r="U639" i="1"/>
  <c r="W639" i="1" s="1"/>
  <c r="D182" i="1"/>
  <c r="E182" i="1" s="1"/>
  <c r="W43" i="1"/>
  <c r="C183" i="1"/>
  <c r="B184" i="1"/>
  <c r="V44" i="1"/>
  <c r="D183" i="1" s="1"/>
  <c r="U45" i="1"/>
  <c r="U220" i="1"/>
  <c r="W220" i="1" s="1"/>
  <c r="V219" i="1"/>
  <c r="W389" i="1" l="1"/>
  <c r="T390" i="1"/>
  <c r="U680" i="1"/>
  <c r="W680" i="1" s="1"/>
  <c r="V679" i="1"/>
  <c r="T474" i="1"/>
  <c r="W44" i="1"/>
  <c r="E183" i="1"/>
  <c r="W45" i="1"/>
  <c r="C184" i="1"/>
  <c r="E184" i="1" s="1"/>
  <c r="T221" i="1"/>
  <c r="V389" i="1" l="1"/>
  <c r="U390" i="1"/>
  <c r="W390" i="1" s="1"/>
  <c r="V473" i="1"/>
  <c r="U474" i="1"/>
  <c r="W474" i="1" s="1"/>
  <c r="T681" i="1"/>
  <c r="U221" i="1"/>
  <c r="W221" i="1" s="1"/>
  <c r="V220" i="1"/>
  <c r="V680" i="1" l="1"/>
  <c r="U681" i="1"/>
  <c r="W681" i="1" s="1"/>
  <c r="T222" i="1"/>
  <c r="U222" i="1" l="1"/>
  <c r="W222" i="1" s="1"/>
  <c r="V221" i="1"/>
</calcChain>
</file>

<file path=xl/comments1.xml><?xml version="1.0" encoding="utf-8"?>
<comments xmlns="http://schemas.openxmlformats.org/spreadsheetml/2006/main">
  <authors>
    <author>-</author>
  </authors>
  <commentList>
    <comment ref="C1" authorId="0" shapeId="0">
      <text>
        <r>
          <rPr>
            <sz val="10"/>
            <color indexed="81"/>
            <rFont val="Tahoma"/>
            <family val="2"/>
          </rPr>
          <t>Ilmoita vuosi jolle vuokria määritetään.</t>
        </r>
      </text>
    </comment>
    <comment ref="F3" authorId="0" shapeId="0">
      <text>
        <r>
          <rPr>
            <b/>
            <sz val="12"/>
            <color indexed="81"/>
            <rFont val="Tahoma"/>
            <family val="2"/>
          </rPr>
          <t>Tämä tieto on pakollinen, jotta laskentataulukko toimii!</t>
        </r>
      </text>
    </comment>
    <comment ref="E8" authorId="0" shapeId="0">
      <text>
        <r>
          <rPr>
            <sz val="10"/>
            <color indexed="81"/>
            <rFont val="Tahoma"/>
            <family val="2"/>
          </rPr>
          <t>Kuukausi:
1=Tammikuu
2=Helmikuu
3=Maaliskuu
4=Huhtikuu
5=Toukokuu
6=Kesäkuu
7=Heinäkuu
8=Elokuu
9=Syyskuu
10=Lokakuu
11=Marraskuu
12=Joulukuu</t>
        </r>
      </text>
    </comment>
  </commentList>
</comments>
</file>

<file path=xl/sharedStrings.xml><?xml version="1.0" encoding="utf-8"?>
<sst xmlns="http://schemas.openxmlformats.org/spreadsheetml/2006/main" count="231" uniqueCount="139">
  <si>
    <t>YLLÄPIDON HANKEKORTTI 1/3</t>
  </si>
  <si>
    <t>Laskenta</t>
  </si>
  <si>
    <t>Kohteen nimi:</t>
  </si>
  <si>
    <t>Rakennus tunnus:</t>
  </si>
  <si>
    <r>
      <t>Pinta-ala hum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</si>
  <si>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Ylläpitokustannusten jyvitys</t>
  </si>
  <si>
    <t>Pääomakustannusten jyvitys</t>
  </si>
  <si>
    <t>Vuosi:</t>
  </si>
  <si>
    <t>Pääoma €</t>
  </si>
  <si>
    <t>Poisto €</t>
  </si>
  <si>
    <t>Korko €</t>
  </si>
  <si>
    <t>Yht. €</t>
  </si>
  <si>
    <t>Osoite:</t>
  </si>
  <si>
    <t>Hanke numero:</t>
  </si>
  <si>
    <r>
      <t>Pinta-ala krm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</si>
  <si>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Tilat:</t>
  </si>
  <si>
    <t>Kerroin:</t>
  </si>
  <si>
    <t>Tulo:</t>
  </si>
  <si>
    <t>Jyvitetty osa:</t>
  </si>
  <si>
    <t>Postinumero:</t>
  </si>
  <si>
    <t>Kiinteistötunnus:</t>
  </si>
  <si>
    <r>
      <t>Pinta-ala brm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</si>
  <si>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Arkistot</t>
  </si>
  <si>
    <t>Vuosipoisto:</t>
  </si>
  <si>
    <t>Toimipaikka:</t>
  </si>
  <si>
    <t>Rak. numero:</t>
  </si>
  <si>
    <r>
      <t>Tilavuus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</si>
  <si>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>Asuntolat, palv.as. jne.</t>
  </si>
  <si>
    <t>Auditoriot ja luentosalit</t>
  </si>
  <si>
    <t>Investoinnit: annuiteettipoisto</t>
  </si>
  <si>
    <t>Pääoma €:</t>
  </si>
  <si>
    <t>Poistoaika kk</t>
  </si>
  <si>
    <t>Poistoaika v</t>
  </si>
  <si>
    <t>Käyttöönotto kk</t>
  </si>
  <si>
    <t>Investointi vuosi</t>
  </si>
  <si>
    <t>Poistumis vuosi</t>
  </si>
  <si>
    <t>Hoitotilat ja röntgentilat</t>
  </si>
  <si>
    <t>Hankintahinta:</t>
  </si>
  <si>
    <t>Keittiöt</t>
  </si>
  <si>
    <t>Kirjastosalit</t>
  </si>
  <si>
    <t>Kokoushuoneet ja salit</t>
  </si>
  <si>
    <t>Investointi 3:</t>
  </si>
  <si>
    <t>Kuivaushuoneet</t>
  </si>
  <si>
    <t>Investointi 4:</t>
  </si>
  <si>
    <t>Kylmätilat</t>
  </si>
  <si>
    <t>Investointi 5:</t>
  </si>
  <si>
    <t>Käytävät, porrash., aulat</t>
  </si>
  <si>
    <t>Investointi 6:</t>
  </si>
  <si>
    <t>Laboratoriot</t>
  </si>
  <si>
    <t>Investointi 7:</t>
  </si>
  <si>
    <t>Liikuntatilat</t>
  </si>
  <si>
    <t>Investointi 8:</t>
  </si>
  <si>
    <t>Löyly- ja pesuhuoneet</t>
  </si>
  <si>
    <t>Investointi 9:</t>
  </si>
  <si>
    <t>Näytäntösalit</t>
  </si>
  <si>
    <t>Investointi 10:</t>
  </si>
  <si>
    <t>Oleskeluhuoneet</t>
  </si>
  <si>
    <t>Investointi 11:</t>
  </si>
  <si>
    <t>Opetustilat</t>
  </si>
  <si>
    <t>Investointi 12:</t>
  </si>
  <si>
    <t>Paikoitushallit</t>
  </si>
  <si>
    <t>Investointi 13:</t>
  </si>
  <si>
    <t>Pukutilat</t>
  </si>
  <si>
    <t>Investointi 14:</t>
  </si>
  <si>
    <t>Ruokailusalit ja kahvilat</t>
  </si>
  <si>
    <t>Investointi 15:</t>
  </si>
  <si>
    <t>Tekniset tilat</t>
  </si>
  <si>
    <t>Investoinnit: menojäännöspoisto</t>
  </si>
  <si>
    <t>Poistoprosentti</t>
  </si>
  <si>
    <t>Toimisto- ja valvomotilat</t>
  </si>
  <si>
    <t>Investointi 16:</t>
  </si>
  <si>
    <t>Uima-altaat</t>
  </si>
  <si>
    <t>Investointi 17:</t>
  </si>
  <si>
    <t>Urheiluhallit ja -tilat</t>
  </si>
  <si>
    <t>Investointi 18:</t>
  </si>
  <si>
    <t>Valm.- ja jakelukeittiöt</t>
  </si>
  <si>
    <t>Investointi 19:</t>
  </si>
  <si>
    <t>Varastot (kylmä)</t>
  </si>
  <si>
    <t>Investointi 20:</t>
  </si>
  <si>
    <t>Varastot (lämmin)</t>
  </si>
  <si>
    <t>WC-huoneet</t>
  </si>
  <si>
    <t>Pääomakustannukset:</t>
  </si>
  <si>
    <t>€/v</t>
  </si>
  <si>
    <t>€/kk</t>
  </si>
  <si>
    <r>
      <t>€/m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/kk</t>
    </r>
  </si>
  <si>
    <t>Väestönsuojat</t>
  </si>
  <si>
    <t>Poisto</t>
  </si>
  <si>
    <t>Väline- ja laitehuolto</t>
  </si>
  <si>
    <t>Korko</t>
  </si>
  <si>
    <t>Määrittelemättömät tilat</t>
  </si>
  <si>
    <t>Yhteensä:</t>
  </si>
  <si>
    <t>Jyvitysluku:</t>
  </si>
  <si>
    <t>Ylläpitokustannukset:</t>
  </si>
  <si>
    <t>Ylläpitokustannukset joita ei painoteta</t>
  </si>
  <si>
    <t>0 Yhteistehtävät</t>
  </si>
  <si>
    <r>
      <t>€/m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/v</t>
    </r>
  </si>
  <si>
    <t>1 Yleishoito</t>
  </si>
  <si>
    <t>2 Lämpöhuolto</t>
  </si>
  <si>
    <t>3 Sähköhuolto</t>
  </si>
  <si>
    <t>4 Vesihuolto</t>
  </si>
  <si>
    <t>5 Erityislaitehuolto</t>
  </si>
  <si>
    <t>6 Siivous</t>
  </si>
  <si>
    <t>7 Jätehuolto</t>
  </si>
  <si>
    <t>8 Ulkoalueiden hoito</t>
  </si>
  <si>
    <t>9 Rakenteiden kp</t>
  </si>
  <si>
    <t>9 LVIS kp</t>
  </si>
  <si>
    <t>Kustannukset yhteensä:</t>
  </si>
  <si>
    <t>YLLÄPIDON HANKEKORTTI 2/3</t>
  </si>
  <si>
    <t>TILALUOKKIEN HINNAT</t>
  </si>
  <si>
    <t>Tilaluokka:</t>
  </si>
  <si>
    <r>
      <t>m</t>
    </r>
    <r>
      <rPr>
        <vertAlign val="superscript"/>
        <sz val="10"/>
        <rFont val="Arial"/>
        <family val="2"/>
      </rPr>
      <t>2</t>
    </r>
  </si>
  <si>
    <r>
      <t>Ylläpito €/m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/v</t>
    </r>
  </si>
  <si>
    <r>
      <t>Ylläpito €/m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/kk</t>
    </r>
  </si>
  <si>
    <r>
      <t>Pääoma €/m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/v</t>
    </r>
  </si>
  <si>
    <r>
      <t>Pääoma €/m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/kk</t>
    </r>
  </si>
  <si>
    <r>
      <t>Yht. €/m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/kk</t>
    </r>
  </si>
  <si>
    <t>Asuntolat, palveluasunnot ja majoitushuoneet</t>
  </si>
  <si>
    <t>Käytävät, porrashuoneet ja aulat</t>
  </si>
  <si>
    <t>Valmistus- ja jakelukeittiöt</t>
  </si>
  <si>
    <t>Varasto (kylmä)</t>
  </si>
  <si>
    <t>Varasto (lämmin)</t>
  </si>
  <si>
    <t>WC-huone</t>
  </si>
  <si>
    <t>Väestönsuoja</t>
  </si>
  <si>
    <t>YLLÄPIDON HANKEKORTTI 3/3</t>
  </si>
  <si>
    <t>PÄÄOMAKUSTANNUKSET VUOSITTAIN</t>
  </si>
  <si>
    <t>Vuosi</t>
  </si>
  <si>
    <t>Pääomakust.yht.€</t>
  </si>
  <si>
    <t>Investointi 2:</t>
  </si>
  <si>
    <t>Investointi 1:</t>
  </si>
  <si>
    <t>Rakennuskustannukset</t>
  </si>
  <si>
    <t>Rahoitusosuus</t>
  </si>
  <si>
    <t>Pääomakustannuksen lask.peruste</t>
  </si>
  <si>
    <t>Neliöt</t>
  </si>
  <si>
    <t>Pielaveden  paloasema</t>
  </si>
  <si>
    <t>PeLa osuus</t>
  </si>
  <si>
    <t>888+159</t>
  </si>
  <si>
    <t>Taulukko laskee vuoden 2021 vuokran käyttöönottovuodeksi merkitylle vuodelle, oletus käyttöönotolle 1.7.</t>
  </si>
  <si>
    <t>&lt;- korko yhteensä</t>
  </si>
  <si>
    <t>Liite: P-S al.pel.ltk 22.1.2020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</si>
</sst>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1"/>
      <name val="Tahoma"/>
      <family val="2"/>
    </font>
    <font>
      <b/>
      <sz val="12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2" xfId="0" applyFont="1" applyFill="1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5" xfId="0" applyBorder="1"/>
    <xf numFmtId="0" fontId="0" fillId="3" borderId="1" xfId="0" applyFill="1" applyBorder="1" applyAlignment="1">
      <alignment horizontal="left" wrapText="1"/>
    </xf>
    <xf numFmtId="3" fontId="0" fillId="3" borderId="1" xfId="0" applyNumberFormat="1" applyFill="1" applyBorder="1"/>
    <xf numFmtId="4" fontId="0" fillId="3" borderId="1" xfId="0" applyNumberFormat="1" applyFill="1" applyBorder="1"/>
    <xf numFmtId="4" fontId="2" fillId="3" borderId="1" xfId="0" applyNumberFormat="1" applyFont="1" applyFill="1" applyBorder="1"/>
    <xf numFmtId="0" fontId="0" fillId="0" borderId="4" xfId="0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  <xf numFmtId="4" fontId="0" fillId="0" borderId="1" xfId="0" applyNumberForma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0" fillId="0" borderId="1" xfId="0" applyNumberFormat="1" applyFill="1" applyBorder="1"/>
    <xf numFmtId="4" fontId="0" fillId="0" borderId="0" xfId="0" applyNumberFormat="1"/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 wrapText="1"/>
    </xf>
    <xf numFmtId="164" fontId="0" fillId="0" borderId="1" xfId="0" applyNumberFormat="1" applyFill="1" applyBorder="1"/>
    <xf numFmtId="3" fontId="0" fillId="0" borderId="1" xfId="0" applyNumberFormat="1" applyFill="1" applyBorder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3" borderId="6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7" xfId="0" applyFill="1" applyBorder="1"/>
    <xf numFmtId="0" fontId="0" fillId="0" borderId="8" xfId="0" applyBorder="1"/>
    <xf numFmtId="0" fontId="0" fillId="0" borderId="0" xfId="0" applyBorder="1"/>
    <xf numFmtId="3" fontId="0" fillId="0" borderId="4" xfId="0" applyNumberFormat="1" applyFill="1" applyBorder="1"/>
    <xf numFmtId="4" fontId="0" fillId="0" borderId="4" xfId="0" applyNumberFormat="1" applyFill="1" applyBorder="1"/>
    <xf numFmtId="0" fontId="0" fillId="0" borderId="9" xfId="0" applyBorder="1"/>
    <xf numFmtId="0" fontId="0" fillId="0" borderId="1" xfId="0" applyFill="1" applyBorder="1" applyAlignment="1">
      <alignment wrapText="1"/>
    </xf>
    <xf numFmtId="3" fontId="0" fillId="3" borderId="4" xfId="0" applyNumberFormat="1" applyFill="1" applyBorder="1"/>
    <xf numFmtId="4" fontId="0" fillId="3" borderId="4" xfId="0" applyNumberFormat="1" applyFill="1" applyBorder="1"/>
    <xf numFmtId="2" fontId="0" fillId="3" borderId="1" xfId="0" applyNumberFormat="1" applyFill="1" applyBorder="1"/>
    <xf numFmtId="0" fontId="0" fillId="0" borderId="10" xfId="0" applyFill="1" applyBorder="1" applyAlignment="1">
      <alignment wrapText="1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/>
    <xf numFmtId="4" fontId="0" fillId="0" borderId="6" xfId="0" applyNumberFormat="1" applyBorder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" fontId="0" fillId="0" borderId="0" xfId="0" applyNumberFormat="1" applyBorder="1"/>
    <xf numFmtId="0" fontId="0" fillId="0" borderId="2" xfId="0" applyBorder="1"/>
    <xf numFmtId="3" fontId="0" fillId="0" borderId="1" xfId="0" applyNumberFormat="1" applyBorder="1"/>
    <xf numFmtId="0" fontId="0" fillId="0" borderId="6" xfId="0" applyBorder="1"/>
    <xf numFmtId="0" fontId="0" fillId="0" borderId="0" xfId="0" applyFill="1"/>
    <xf numFmtId="0" fontId="0" fillId="3" borderId="1" xfId="0" applyFill="1" applyBorder="1" applyAlignment="1">
      <alignment horizontal="center" wrapText="1"/>
    </xf>
    <xf numFmtId="4" fontId="0" fillId="0" borderId="4" xfId="0" applyNumberFormat="1" applyFill="1" applyBorder="1" applyAlignment="1">
      <alignment wrapText="1"/>
    </xf>
    <xf numFmtId="0" fontId="2" fillId="0" borderId="1" xfId="0" applyFont="1" applyBorder="1"/>
    <xf numFmtId="0" fontId="0" fillId="3" borderId="11" xfId="0" applyFill="1" applyBorder="1"/>
    <xf numFmtId="4" fontId="0" fillId="3" borderId="2" xfId="0" applyNumberFormat="1" applyFill="1" applyBorder="1"/>
    <xf numFmtId="2" fontId="0" fillId="3" borderId="12" xfId="0" applyNumberFormat="1" applyFill="1" applyBorder="1"/>
    <xf numFmtId="0" fontId="0" fillId="3" borderId="12" xfId="0" applyFill="1" applyBorder="1"/>
    <xf numFmtId="4" fontId="0" fillId="3" borderId="9" xfId="0" applyNumberFormat="1" applyFill="1" applyBorder="1"/>
    <xf numFmtId="4" fontId="4" fillId="3" borderId="2" xfId="0" applyNumberFormat="1" applyFont="1" applyFill="1" applyBorder="1"/>
    <xf numFmtId="0" fontId="0" fillId="3" borderId="3" xfId="0" applyFill="1" applyBorder="1"/>
    <xf numFmtId="0" fontId="1" fillId="0" borderId="0" xfId="0" applyFont="1" applyFill="1" applyBorder="1"/>
    <xf numFmtId="0" fontId="1" fillId="0" borderId="3" xfId="0" applyFont="1" applyBorder="1" applyAlignment="1"/>
    <xf numFmtId="4" fontId="0" fillId="0" borderId="0" xfId="0" applyNumberFormat="1" applyFill="1" applyBorder="1"/>
    <xf numFmtId="3" fontId="0" fillId="0" borderId="0" xfId="0" applyNumberFormat="1" applyFill="1" applyBorder="1"/>
    <xf numFmtId="4" fontId="2" fillId="0" borderId="0" xfId="0" applyNumberFormat="1" applyFont="1" applyFill="1" applyBorder="1"/>
    <xf numFmtId="0" fontId="2" fillId="0" borderId="0" xfId="0" applyFont="1" applyFill="1" applyBorder="1"/>
    <xf numFmtId="4" fontId="0" fillId="3" borderId="5" xfId="0" applyNumberFormat="1" applyFill="1" applyBorder="1"/>
    <xf numFmtId="164" fontId="0" fillId="3" borderId="1" xfId="0" applyNumberFormat="1" applyFill="1" applyBorder="1"/>
    <xf numFmtId="3" fontId="0" fillId="0" borderId="4" xfId="0" applyNumberFormat="1" applyFill="1" applyBorder="1" applyAlignment="1">
      <alignment horizontal="right" wrapText="1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9" fontId="0" fillId="2" borderId="4" xfId="0" applyNumberForma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3" fontId="1" fillId="0" borderId="0" xfId="0" applyNumberFormat="1" applyFont="1"/>
    <xf numFmtId="0" fontId="7" fillId="0" borderId="0" xfId="0" applyFont="1"/>
    <xf numFmtId="0" fontId="8" fillId="0" borderId="0" xfId="0" applyFont="1"/>
    <xf numFmtId="3" fontId="7" fillId="0" borderId="0" xfId="0" applyNumberFormat="1" applyFont="1"/>
    <xf numFmtId="0" fontId="9" fillId="0" borderId="0" xfId="0" applyFont="1"/>
    <xf numFmtId="10" fontId="1" fillId="0" borderId="0" xfId="0" applyNumberFormat="1" applyFont="1"/>
    <xf numFmtId="1" fontId="0" fillId="0" borderId="0" xfId="0" applyNumberFormat="1"/>
    <xf numFmtId="1" fontId="10" fillId="0" borderId="0" xfId="0" applyNumberFormat="1" applyFont="1"/>
    <xf numFmtId="165" fontId="2" fillId="2" borderId="1" xfId="0" applyNumberFormat="1" applyFont="1" applyFill="1" applyBorder="1" applyAlignment="1" applyProtection="1">
      <alignment horizontal="right"/>
      <protection locked="0"/>
    </xf>
    <xf numFmtId="4" fontId="0" fillId="4" borderId="0" xfId="0" applyNumberFormat="1" applyFill="1"/>
    <xf numFmtId="0" fontId="0" fillId="4" borderId="0" xfId="0" applyFill="1"/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" fillId="0" borderId="0" xfId="0" applyFont="1" applyBorder="1" applyAlignment="1"/>
    <xf numFmtId="0" fontId="0" fillId="0" borderId="9" xfId="0" applyBorder="1" applyAlignment="1"/>
    <xf numFmtId="0" fontId="8" fillId="2" borderId="5" xfId="0" applyFont="1" applyFill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0" fillId="3" borderId="5" xfId="0" applyFill="1" applyBorder="1" applyAlignment="1"/>
    <xf numFmtId="0" fontId="0" fillId="0" borderId="6" xfId="0" applyBorder="1" applyAlignment="1"/>
    <xf numFmtId="0" fontId="0" fillId="2" borderId="5" xfId="0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81"/>
  <sheetViews>
    <sheetView tabSelected="1" zoomScaleNormal="100" workbookViewId="0">
      <selection activeCell="D2" sqref="D2"/>
    </sheetView>
  </sheetViews>
  <sheetFormatPr defaultRowHeight="12.75" x14ac:dyDescent="0.2"/>
  <cols>
    <col min="1" max="1" width="25.42578125" customWidth="1"/>
    <col min="2" max="2" width="12.7109375" customWidth="1"/>
    <col min="3" max="3" width="14.7109375" customWidth="1"/>
    <col min="4" max="4" width="15.85546875" customWidth="1"/>
    <col min="5" max="5" width="16.140625" customWidth="1"/>
    <col min="6" max="6" width="11.42578125" customWidth="1"/>
    <col min="7" max="7" width="11" customWidth="1"/>
    <col min="8" max="8" width="21.5703125" hidden="1" customWidth="1"/>
    <col min="9" max="9" width="11.140625" hidden="1" customWidth="1"/>
    <col min="10" max="10" width="8.85546875" hidden="1" customWidth="1"/>
    <col min="11" max="11" width="12.42578125" hidden="1" customWidth="1"/>
    <col min="12" max="12" width="2" hidden="1" customWidth="1"/>
    <col min="13" max="13" width="21.5703125" hidden="1" customWidth="1"/>
    <col min="14" max="14" width="9.5703125" hidden="1" customWidth="1"/>
    <col min="15" max="15" width="7.85546875" hidden="1" customWidth="1"/>
    <col min="16" max="16" width="12.7109375" hidden="1" customWidth="1"/>
    <col min="17" max="17" width="7.5703125" hidden="1" customWidth="1"/>
    <col min="18" max="18" width="13.42578125" hidden="1" customWidth="1"/>
    <col min="19" max="19" width="12.7109375" customWidth="1"/>
    <col min="20" max="20" width="14.140625" customWidth="1"/>
    <col min="21" max="21" width="15.7109375" style="3" customWidth="1"/>
    <col min="22" max="22" width="11.85546875" style="3" customWidth="1"/>
    <col min="23" max="23" width="14.140625" customWidth="1"/>
    <col min="24" max="24" width="13" customWidth="1"/>
    <col min="25" max="25" width="12.7109375" customWidth="1"/>
    <col min="26" max="26" width="12.42578125" customWidth="1"/>
    <col min="27" max="27" width="13.7109375" customWidth="1"/>
    <col min="28" max="28" width="35.7109375" customWidth="1"/>
    <col min="29" max="29" width="16.5703125" customWidth="1"/>
    <col min="30" max="30" width="16.7109375" customWidth="1"/>
    <col min="31" max="31" width="14.28515625" customWidth="1"/>
    <col min="32" max="32" width="10.42578125" customWidth="1"/>
    <col min="33" max="33" width="12" customWidth="1"/>
    <col min="34" max="34" width="13.85546875" customWidth="1"/>
    <col min="35" max="35" width="9.140625" customWidth="1"/>
    <col min="36" max="36" width="10.85546875" customWidth="1"/>
    <col min="37" max="37" width="9.42578125" customWidth="1"/>
  </cols>
  <sheetData>
    <row r="1" spans="1:33" ht="15" x14ac:dyDescent="0.2">
      <c r="A1" s="98" t="s">
        <v>0</v>
      </c>
      <c r="B1" s="99"/>
      <c r="C1" s="74">
        <v>2021</v>
      </c>
      <c r="E1" s="87" t="s">
        <v>138</v>
      </c>
      <c r="H1" s="2" t="s">
        <v>1</v>
      </c>
    </row>
    <row r="2" spans="1:33" ht="15" x14ac:dyDescent="0.2">
      <c r="A2" s="4"/>
      <c r="C2" s="5"/>
      <c r="D2" s="6"/>
    </row>
    <row r="3" spans="1:33" ht="14.25" x14ac:dyDescent="0.2">
      <c r="A3" s="7" t="s">
        <v>2</v>
      </c>
      <c r="B3" s="100" t="s">
        <v>133</v>
      </c>
      <c r="C3" s="101"/>
      <c r="D3" s="8" t="s">
        <v>3</v>
      </c>
      <c r="E3" s="75"/>
      <c r="F3" s="7" t="s">
        <v>4</v>
      </c>
      <c r="G3" s="77">
        <v>860</v>
      </c>
      <c r="H3" s="102" t="s">
        <v>5</v>
      </c>
      <c r="I3" s="103"/>
      <c r="M3" s="102" t="s">
        <v>6</v>
      </c>
      <c r="N3" s="103"/>
      <c r="R3" s="9"/>
      <c r="S3" s="9" t="s">
        <v>7</v>
      </c>
      <c r="T3" s="10" t="s">
        <v>8</v>
      </c>
      <c r="U3" s="11" t="s">
        <v>9</v>
      </c>
      <c r="V3" s="11" t="s">
        <v>10</v>
      </c>
      <c r="W3" s="10" t="s">
        <v>11</v>
      </c>
      <c r="AB3" s="9"/>
      <c r="AC3" s="9" t="s">
        <v>7</v>
      </c>
      <c r="AD3" s="10" t="s">
        <v>8</v>
      </c>
      <c r="AE3" s="11" t="s">
        <v>9</v>
      </c>
      <c r="AF3" s="11" t="s">
        <v>10</v>
      </c>
      <c r="AG3" s="10" t="s">
        <v>11</v>
      </c>
    </row>
    <row r="4" spans="1:33" ht="14.25" x14ac:dyDescent="0.2">
      <c r="A4" s="12" t="s">
        <v>12</v>
      </c>
      <c r="B4" s="96"/>
      <c r="C4" s="97"/>
      <c r="D4" s="7" t="s">
        <v>13</v>
      </c>
      <c r="E4" s="75"/>
      <c r="F4" s="7" t="s">
        <v>14</v>
      </c>
      <c r="G4" s="77"/>
      <c r="H4" s="10" t="s">
        <v>15</v>
      </c>
      <c r="I4" s="10" t="s">
        <v>16</v>
      </c>
      <c r="J4" s="10" t="s">
        <v>17</v>
      </c>
      <c r="K4" s="10" t="s">
        <v>18</v>
      </c>
      <c r="M4" s="10" t="s">
        <v>15</v>
      </c>
      <c r="N4" s="13" t="s">
        <v>16</v>
      </c>
      <c r="O4" s="10" t="s">
        <v>17</v>
      </c>
      <c r="P4" s="13" t="s">
        <v>18</v>
      </c>
      <c r="R4" s="9" t="str">
        <f>A9</f>
        <v>Hankintahinta:</v>
      </c>
      <c r="S4" s="14">
        <f>F9</f>
        <v>2021</v>
      </c>
      <c r="T4" s="15">
        <f>B9</f>
        <v>1665982.36</v>
      </c>
      <c r="U4" s="16">
        <f>(R6/12)*(12-E9+1)</f>
        <v>32394.101444444448</v>
      </c>
      <c r="V4" s="16">
        <f>T5*$B$34</f>
        <v>65343.530342222228</v>
      </c>
      <c r="W4" s="15">
        <f>SUM(U4:V4)</f>
        <v>97737.63178666668</v>
      </c>
      <c r="AB4" s="9" t="str">
        <f>A26</f>
        <v>Investointi 16:</v>
      </c>
      <c r="AC4" s="14">
        <f>D26</f>
        <v>0</v>
      </c>
      <c r="AD4" s="15">
        <f>B26</f>
        <v>0</v>
      </c>
      <c r="AE4" s="16">
        <f>AD4*$C$26/2</f>
        <v>0</v>
      </c>
      <c r="AF4" s="16">
        <f>AD5*$B$34</f>
        <v>0</v>
      </c>
      <c r="AG4" s="15">
        <f t="shared" ref="AG4:AG67" si="0">SUM(AE4:AF4)</f>
        <v>0</v>
      </c>
    </row>
    <row r="5" spans="1:33" ht="14.25" x14ac:dyDescent="0.2">
      <c r="A5" s="7" t="s">
        <v>19</v>
      </c>
      <c r="B5" s="104"/>
      <c r="C5" s="105"/>
      <c r="D5" s="7" t="s">
        <v>20</v>
      </c>
      <c r="E5" s="76"/>
      <c r="F5" s="7" t="s">
        <v>21</v>
      </c>
      <c r="G5" s="93" t="s">
        <v>135</v>
      </c>
      <c r="H5" s="17" t="s">
        <v>22</v>
      </c>
      <c r="I5" s="84">
        <v>0.24</v>
      </c>
      <c r="J5" s="7">
        <f t="shared" ref="J5:J34" si="1">I5*B71</f>
        <v>0</v>
      </c>
      <c r="K5" s="18" t="e">
        <f>J5*$I$35</f>
        <v>#DIV/0!</v>
      </c>
      <c r="M5" s="17" t="s">
        <v>22</v>
      </c>
      <c r="N5" s="84">
        <v>0.76</v>
      </c>
      <c r="O5" s="7">
        <f t="shared" ref="O5:O33" si="2">N5*B71</f>
        <v>0</v>
      </c>
      <c r="P5" s="18" t="e">
        <f>O5*$N$35</f>
        <v>#DIV/0!</v>
      </c>
      <c r="R5" s="19" t="s">
        <v>23</v>
      </c>
      <c r="S5" s="7">
        <f t="shared" ref="S5:S45" si="3">S4+1</f>
        <v>2022</v>
      </c>
      <c r="T5" s="20">
        <f>T4-U4</f>
        <v>1633588.2585555557</v>
      </c>
      <c r="U5" s="21">
        <f>IF($R$6&lt;T5,$R$6,T5)</f>
        <v>55532.74533333334</v>
      </c>
      <c r="V5" s="22">
        <f>T6*$B$34</f>
        <v>63122.220528888902</v>
      </c>
      <c r="W5" s="23">
        <f>SUM(U5:V5)</f>
        <v>118654.96586222225</v>
      </c>
      <c r="AC5" s="7">
        <f>AC4+1</f>
        <v>1</v>
      </c>
      <c r="AD5" s="20">
        <f>AD4-AE4</f>
        <v>0</v>
      </c>
      <c r="AE5" s="22">
        <f t="shared" ref="AE5:AE45" si="4">AD5*$C$26</f>
        <v>0</v>
      </c>
      <c r="AF5" s="22">
        <f t="shared" ref="AF5:AF68" si="5">AD6*$B$34</f>
        <v>0</v>
      </c>
      <c r="AG5" s="23">
        <f t="shared" si="0"/>
        <v>0</v>
      </c>
    </row>
    <row r="6" spans="1:33" ht="14.25" x14ac:dyDescent="0.2">
      <c r="A6" s="19" t="s">
        <v>24</v>
      </c>
      <c r="B6" s="96"/>
      <c r="C6" s="97"/>
      <c r="D6" s="19" t="s">
        <v>25</v>
      </c>
      <c r="E6" s="75"/>
      <c r="F6" s="7" t="s">
        <v>26</v>
      </c>
      <c r="G6" s="77"/>
      <c r="H6" s="17" t="s">
        <v>27</v>
      </c>
      <c r="I6" s="84">
        <v>1.05</v>
      </c>
      <c r="J6" s="7">
        <f t="shared" si="1"/>
        <v>0</v>
      </c>
      <c r="K6" s="18" t="e">
        <f t="shared" ref="K6:K34" si="6">J6*$I$35</f>
        <v>#DIV/0!</v>
      </c>
      <c r="M6" s="17" t="s">
        <v>27</v>
      </c>
      <c r="N6" s="84">
        <v>0.87</v>
      </c>
      <c r="O6" s="7">
        <f t="shared" si="2"/>
        <v>0</v>
      </c>
      <c r="P6" s="18" t="e">
        <f t="shared" ref="P6:P32" si="7">O6*$N$35</f>
        <v>#DIV/0!</v>
      </c>
      <c r="R6" s="20">
        <f>B9/D9</f>
        <v>55532.74533333334</v>
      </c>
      <c r="S6" s="7">
        <f t="shared" si="3"/>
        <v>2023</v>
      </c>
      <c r="T6" s="20">
        <f>T5-U5</f>
        <v>1578055.5132222224</v>
      </c>
      <c r="U6" s="21">
        <f t="shared" ref="U6:U45" si="8">IF($R$6&lt;T6,$R$6,T6)</f>
        <v>55532.74533333334</v>
      </c>
      <c r="V6" s="22">
        <f t="shared" ref="V6:V44" si="9">T7*$B$34</f>
        <v>60900.910715555568</v>
      </c>
      <c r="W6" s="23">
        <f t="shared" ref="W6:W45" si="10">SUM(U6:V6)</f>
        <v>116433.65604888891</v>
      </c>
      <c r="AB6" s="24"/>
      <c r="AC6" s="7">
        <f t="shared" ref="AC6:AC45" si="11">AC5+1</f>
        <v>2</v>
      </c>
      <c r="AD6" s="20">
        <f t="shared" ref="AD6:AD45" si="12">AD5-AE5</f>
        <v>0</v>
      </c>
      <c r="AE6" s="22">
        <f t="shared" si="4"/>
        <v>0</v>
      </c>
      <c r="AF6" s="22">
        <f t="shared" si="5"/>
        <v>0</v>
      </c>
      <c r="AG6" s="23">
        <f t="shared" si="0"/>
        <v>0</v>
      </c>
    </row>
    <row r="7" spans="1:33" x14ac:dyDescent="0.2">
      <c r="H7" s="17" t="s">
        <v>28</v>
      </c>
      <c r="I7" s="84">
        <v>0.95</v>
      </c>
      <c r="J7" s="7">
        <f t="shared" si="1"/>
        <v>0</v>
      </c>
      <c r="K7" s="18" t="e">
        <f t="shared" si="6"/>
        <v>#DIV/0!</v>
      </c>
      <c r="M7" s="17" t="s">
        <v>28</v>
      </c>
      <c r="N7" s="84">
        <v>1.69</v>
      </c>
      <c r="O7" s="7">
        <f t="shared" si="2"/>
        <v>0</v>
      </c>
      <c r="P7" s="18" t="e">
        <f t="shared" si="7"/>
        <v>#DIV/0!</v>
      </c>
      <c r="S7" s="7">
        <f t="shared" si="3"/>
        <v>2024</v>
      </c>
      <c r="T7" s="20">
        <f t="shared" ref="T7:T45" si="13">T6-U6</f>
        <v>1522522.7678888892</v>
      </c>
      <c r="U7" s="21">
        <f t="shared" si="8"/>
        <v>55532.74533333334</v>
      </c>
      <c r="V7" s="22">
        <f t="shared" si="9"/>
        <v>58679.600902222235</v>
      </c>
      <c r="W7" s="23">
        <f t="shared" si="10"/>
        <v>114212.34623555557</v>
      </c>
      <c r="AC7" s="7">
        <f t="shared" si="11"/>
        <v>3</v>
      </c>
      <c r="AD7" s="20">
        <f t="shared" si="12"/>
        <v>0</v>
      </c>
      <c r="AE7" s="22">
        <f t="shared" si="4"/>
        <v>0</v>
      </c>
      <c r="AF7" s="22">
        <f t="shared" si="5"/>
        <v>0</v>
      </c>
      <c r="AG7" s="23">
        <f t="shared" si="0"/>
        <v>0</v>
      </c>
    </row>
    <row r="8" spans="1:33" ht="25.5" x14ac:dyDescent="0.2">
      <c r="A8" s="10" t="s">
        <v>29</v>
      </c>
      <c r="B8" s="25" t="s">
        <v>30</v>
      </c>
      <c r="C8" s="25" t="s">
        <v>31</v>
      </c>
      <c r="D8" s="25" t="s">
        <v>32</v>
      </c>
      <c r="E8" s="25" t="s">
        <v>33</v>
      </c>
      <c r="F8" s="25" t="s">
        <v>34</v>
      </c>
      <c r="G8" s="26" t="s">
        <v>35</v>
      </c>
      <c r="H8" s="17" t="s">
        <v>36</v>
      </c>
      <c r="I8" s="84">
        <v>2.36</v>
      </c>
      <c r="J8" s="7">
        <f t="shared" si="1"/>
        <v>0</v>
      </c>
      <c r="K8" s="18" t="e">
        <f t="shared" si="6"/>
        <v>#DIV/0!</v>
      </c>
      <c r="M8" s="17" t="s">
        <v>36</v>
      </c>
      <c r="N8" s="84">
        <v>1.5</v>
      </c>
      <c r="O8" s="7">
        <f t="shared" si="2"/>
        <v>0</v>
      </c>
      <c r="P8" s="18" t="e">
        <f t="shared" si="7"/>
        <v>#DIV/0!</v>
      </c>
      <c r="S8" s="7">
        <f t="shared" si="3"/>
        <v>2025</v>
      </c>
      <c r="T8" s="20">
        <f t="shared" si="13"/>
        <v>1466990.0225555559</v>
      </c>
      <c r="U8" s="21">
        <f t="shared" si="8"/>
        <v>55532.74533333334</v>
      </c>
      <c r="V8" s="22">
        <f t="shared" si="9"/>
        <v>56458.291088888909</v>
      </c>
      <c r="W8" s="23">
        <f t="shared" si="10"/>
        <v>111991.03642222224</v>
      </c>
      <c r="AC8" s="7">
        <f t="shared" si="11"/>
        <v>4</v>
      </c>
      <c r="AD8" s="20">
        <f t="shared" si="12"/>
        <v>0</v>
      </c>
      <c r="AE8" s="22">
        <f t="shared" si="4"/>
        <v>0</v>
      </c>
      <c r="AF8" s="22">
        <f t="shared" si="5"/>
        <v>0</v>
      </c>
      <c r="AG8" s="23">
        <f t="shared" si="0"/>
        <v>0</v>
      </c>
    </row>
    <row r="9" spans="1:33" x14ac:dyDescent="0.2">
      <c r="A9" s="78" t="s">
        <v>37</v>
      </c>
      <c r="B9" s="79">
        <f>E56</f>
        <v>1665982.36</v>
      </c>
      <c r="C9" s="79">
        <v>360</v>
      </c>
      <c r="D9" s="27">
        <f t="shared" ref="D9:D24" si="14">C9/12</f>
        <v>30</v>
      </c>
      <c r="E9" s="79">
        <v>6</v>
      </c>
      <c r="F9" s="79">
        <v>2021</v>
      </c>
      <c r="G9" s="28">
        <f>F9+D9</f>
        <v>2051</v>
      </c>
      <c r="H9" s="17" t="s">
        <v>38</v>
      </c>
      <c r="I9" s="84">
        <v>2.0299999999999998</v>
      </c>
      <c r="J9" s="7">
        <f t="shared" si="1"/>
        <v>0</v>
      </c>
      <c r="K9" s="18" t="e">
        <f t="shared" si="6"/>
        <v>#DIV/0!</v>
      </c>
      <c r="M9" s="17" t="s">
        <v>38</v>
      </c>
      <c r="N9" s="84">
        <v>0.86</v>
      </c>
      <c r="O9" s="7">
        <f t="shared" si="2"/>
        <v>0</v>
      </c>
      <c r="P9" s="18" t="e">
        <f t="shared" si="7"/>
        <v>#DIV/0!</v>
      </c>
      <c r="S9" s="7">
        <f t="shared" si="3"/>
        <v>2026</v>
      </c>
      <c r="T9" s="20">
        <f t="shared" si="13"/>
        <v>1411457.2772222226</v>
      </c>
      <c r="U9" s="21">
        <f t="shared" si="8"/>
        <v>55532.74533333334</v>
      </c>
      <c r="V9" s="22">
        <f t="shared" si="9"/>
        <v>54236.981275555576</v>
      </c>
      <c r="W9" s="23">
        <f t="shared" si="10"/>
        <v>109769.72660888892</v>
      </c>
      <c r="AC9" s="7">
        <f t="shared" si="11"/>
        <v>5</v>
      </c>
      <c r="AD9" s="20">
        <f t="shared" si="12"/>
        <v>0</v>
      </c>
      <c r="AE9" s="22">
        <f t="shared" si="4"/>
        <v>0</v>
      </c>
      <c r="AF9" s="22">
        <f t="shared" si="5"/>
        <v>0</v>
      </c>
      <c r="AG9" s="23">
        <f t="shared" si="0"/>
        <v>0</v>
      </c>
    </row>
    <row r="10" spans="1:33" x14ac:dyDescent="0.2">
      <c r="A10" s="78" t="s">
        <v>128</v>
      </c>
      <c r="B10" s="79">
        <v>0</v>
      </c>
      <c r="C10" s="79">
        <v>0</v>
      </c>
      <c r="D10" s="27">
        <f t="shared" si="14"/>
        <v>0</v>
      </c>
      <c r="E10" s="79">
        <v>0</v>
      </c>
      <c r="F10" s="79">
        <v>0</v>
      </c>
      <c r="G10" s="28">
        <f t="shared" ref="G10:G24" si="15">F10+D10</f>
        <v>0</v>
      </c>
      <c r="H10" s="17" t="s">
        <v>39</v>
      </c>
      <c r="I10" s="84">
        <v>0.64</v>
      </c>
      <c r="J10" s="7">
        <f t="shared" si="1"/>
        <v>0</v>
      </c>
      <c r="K10" s="18" t="e">
        <f t="shared" si="6"/>
        <v>#DIV/0!</v>
      </c>
      <c r="M10" s="17" t="s">
        <v>39</v>
      </c>
      <c r="N10" s="84">
        <v>1.06</v>
      </c>
      <c r="O10" s="7">
        <f t="shared" si="2"/>
        <v>0</v>
      </c>
      <c r="P10" s="18" t="e">
        <f t="shared" si="7"/>
        <v>#DIV/0!</v>
      </c>
      <c r="S10" s="7">
        <f t="shared" si="3"/>
        <v>2027</v>
      </c>
      <c r="T10" s="20">
        <f t="shared" si="13"/>
        <v>1355924.5318888894</v>
      </c>
      <c r="U10" s="21">
        <f t="shared" si="8"/>
        <v>55532.74533333334</v>
      </c>
      <c r="V10" s="22">
        <f t="shared" si="9"/>
        <v>52015.671462222243</v>
      </c>
      <c r="W10" s="23">
        <f t="shared" si="10"/>
        <v>107548.41679555559</v>
      </c>
      <c r="AC10" s="7">
        <f t="shared" si="11"/>
        <v>6</v>
      </c>
      <c r="AD10" s="20">
        <f t="shared" si="12"/>
        <v>0</v>
      </c>
      <c r="AE10" s="22">
        <f t="shared" si="4"/>
        <v>0</v>
      </c>
      <c r="AF10" s="22">
        <f t="shared" si="5"/>
        <v>0</v>
      </c>
      <c r="AG10" s="23">
        <f t="shared" si="0"/>
        <v>0</v>
      </c>
    </row>
    <row r="11" spans="1:33" x14ac:dyDescent="0.2">
      <c r="A11" s="78" t="s">
        <v>127</v>
      </c>
      <c r="B11" s="79">
        <v>0</v>
      </c>
      <c r="C11" s="79">
        <v>0</v>
      </c>
      <c r="D11" s="27">
        <f t="shared" si="14"/>
        <v>0</v>
      </c>
      <c r="E11" s="79">
        <v>0</v>
      </c>
      <c r="F11" s="79">
        <v>0</v>
      </c>
      <c r="G11" s="28">
        <f t="shared" si="15"/>
        <v>0</v>
      </c>
      <c r="H11" s="17" t="s">
        <v>40</v>
      </c>
      <c r="I11" s="84">
        <v>0.99</v>
      </c>
      <c r="J11" s="7">
        <f t="shared" si="1"/>
        <v>0</v>
      </c>
      <c r="K11" s="18" t="e">
        <f t="shared" si="6"/>
        <v>#DIV/0!</v>
      </c>
      <c r="M11" s="17" t="s">
        <v>40</v>
      </c>
      <c r="N11" s="84">
        <v>1</v>
      </c>
      <c r="O11" s="7">
        <f t="shared" si="2"/>
        <v>0</v>
      </c>
      <c r="P11" s="18" t="e">
        <f t="shared" si="7"/>
        <v>#DIV/0!</v>
      </c>
      <c r="S11" s="7">
        <f t="shared" si="3"/>
        <v>2028</v>
      </c>
      <c r="T11" s="20">
        <f t="shared" si="13"/>
        <v>1300391.7865555561</v>
      </c>
      <c r="U11" s="21">
        <f t="shared" si="8"/>
        <v>55532.74533333334</v>
      </c>
      <c r="V11" s="22">
        <f t="shared" si="9"/>
        <v>49794.361648888917</v>
      </c>
      <c r="W11" s="23">
        <f t="shared" si="10"/>
        <v>105327.10698222226</v>
      </c>
      <c r="AC11" s="7">
        <f t="shared" si="11"/>
        <v>7</v>
      </c>
      <c r="AD11" s="20">
        <f t="shared" si="12"/>
        <v>0</v>
      </c>
      <c r="AE11" s="22">
        <f t="shared" si="4"/>
        <v>0</v>
      </c>
      <c r="AF11" s="22">
        <f t="shared" si="5"/>
        <v>0</v>
      </c>
      <c r="AG11" s="23">
        <f t="shared" si="0"/>
        <v>0</v>
      </c>
    </row>
    <row r="12" spans="1:33" x14ac:dyDescent="0.2">
      <c r="A12" s="78" t="s">
        <v>41</v>
      </c>
      <c r="B12" s="79">
        <v>0</v>
      </c>
      <c r="C12" s="79">
        <v>0</v>
      </c>
      <c r="D12" s="27">
        <f t="shared" si="14"/>
        <v>0</v>
      </c>
      <c r="E12" s="79">
        <v>0</v>
      </c>
      <c r="F12" s="79">
        <v>0</v>
      </c>
      <c r="G12" s="28">
        <f t="shared" si="15"/>
        <v>0</v>
      </c>
      <c r="H12" s="17" t="s">
        <v>42</v>
      </c>
      <c r="I12" s="84">
        <v>0.42</v>
      </c>
      <c r="J12" s="7">
        <f t="shared" si="1"/>
        <v>0</v>
      </c>
      <c r="K12" s="18" t="e">
        <f t="shared" si="6"/>
        <v>#DIV/0!</v>
      </c>
      <c r="M12" s="17" t="s">
        <v>42</v>
      </c>
      <c r="N12" s="84">
        <v>0.77</v>
      </c>
      <c r="O12" s="7">
        <f t="shared" si="2"/>
        <v>0</v>
      </c>
      <c r="P12" s="18" t="e">
        <f t="shared" si="7"/>
        <v>#DIV/0!</v>
      </c>
      <c r="S12" s="7">
        <f t="shared" si="3"/>
        <v>2029</v>
      </c>
      <c r="T12" s="20">
        <f t="shared" si="13"/>
        <v>1244859.0412222228</v>
      </c>
      <c r="U12" s="21">
        <f t="shared" si="8"/>
        <v>55532.74533333334</v>
      </c>
      <c r="V12" s="22">
        <f t="shared" si="9"/>
        <v>47573.051835555583</v>
      </c>
      <c r="W12" s="23">
        <f t="shared" si="10"/>
        <v>103105.79716888892</v>
      </c>
      <c r="AC12" s="7">
        <f t="shared" si="11"/>
        <v>8</v>
      </c>
      <c r="AD12" s="20">
        <f t="shared" si="12"/>
        <v>0</v>
      </c>
      <c r="AE12" s="22">
        <f t="shared" si="4"/>
        <v>0</v>
      </c>
      <c r="AF12" s="22">
        <f t="shared" si="5"/>
        <v>0</v>
      </c>
      <c r="AG12" s="23">
        <f t="shared" si="0"/>
        <v>0</v>
      </c>
    </row>
    <row r="13" spans="1:33" x14ac:dyDescent="0.2">
      <c r="A13" s="78" t="s">
        <v>43</v>
      </c>
      <c r="B13" s="79">
        <v>0</v>
      </c>
      <c r="C13" s="79">
        <v>0</v>
      </c>
      <c r="D13" s="27">
        <f t="shared" si="14"/>
        <v>0</v>
      </c>
      <c r="E13" s="79">
        <v>0</v>
      </c>
      <c r="F13" s="79">
        <v>0</v>
      </c>
      <c r="G13" s="28">
        <f t="shared" si="15"/>
        <v>0</v>
      </c>
      <c r="H13" s="17" t="s">
        <v>44</v>
      </c>
      <c r="I13" s="84">
        <v>5.44</v>
      </c>
      <c r="J13" s="7">
        <f t="shared" si="1"/>
        <v>0</v>
      </c>
      <c r="K13" s="18" t="e">
        <f t="shared" si="6"/>
        <v>#DIV/0!</v>
      </c>
      <c r="M13" s="17" t="s">
        <v>44</v>
      </c>
      <c r="N13" s="84">
        <v>1.6</v>
      </c>
      <c r="O13" s="7">
        <f t="shared" si="2"/>
        <v>0</v>
      </c>
      <c r="P13" s="18" t="e">
        <f t="shared" si="7"/>
        <v>#DIV/0!</v>
      </c>
      <c r="S13" s="7">
        <f t="shared" si="3"/>
        <v>2030</v>
      </c>
      <c r="T13" s="20">
        <f t="shared" si="13"/>
        <v>1189326.2958888896</v>
      </c>
      <c r="U13" s="21">
        <f t="shared" si="8"/>
        <v>55532.74533333334</v>
      </c>
      <c r="V13" s="22">
        <f t="shared" si="9"/>
        <v>45351.74202222225</v>
      </c>
      <c r="W13" s="23">
        <f t="shared" si="10"/>
        <v>100884.48735555558</v>
      </c>
      <c r="AC13" s="7">
        <f t="shared" si="11"/>
        <v>9</v>
      </c>
      <c r="AD13" s="20">
        <f t="shared" si="12"/>
        <v>0</v>
      </c>
      <c r="AE13" s="22">
        <f t="shared" si="4"/>
        <v>0</v>
      </c>
      <c r="AF13" s="22">
        <f t="shared" si="5"/>
        <v>0</v>
      </c>
      <c r="AG13" s="23">
        <f t="shared" si="0"/>
        <v>0</v>
      </c>
    </row>
    <row r="14" spans="1:33" x14ac:dyDescent="0.2">
      <c r="A14" s="78" t="s">
        <v>45</v>
      </c>
      <c r="B14" s="79">
        <v>0</v>
      </c>
      <c r="C14" s="79">
        <v>0</v>
      </c>
      <c r="D14" s="27">
        <f t="shared" si="14"/>
        <v>0</v>
      </c>
      <c r="E14" s="79">
        <v>0</v>
      </c>
      <c r="F14" s="79">
        <v>0</v>
      </c>
      <c r="G14" s="28">
        <f t="shared" si="15"/>
        <v>0</v>
      </c>
      <c r="H14" s="17" t="s">
        <v>46</v>
      </c>
      <c r="I14" s="84">
        <v>0.56999999999999995</v>
      </c>
      <c r="J14" s="7">
        <f t="shared" si="1"/>
        <v>0</v>
      </c>
      <c r="K14" s="18" t="e">
        <f t="shared" si="6"/>
        <v>#DIV/0!</v>
      </c>
      <c r="M14" s="17" t="s">
        <v>46</v>
      </c>
      <c r="N14" s="84">
        <v>1</v>
      </c>
      <c r="O14" s="7">
        <f t="shared" si="2"/>
        <v>0</v>
      </c>
      <c r="P14" s="18" t="e">
        <f t="shared" si="7"/>
        <v>#DIV/0!</v>
      </c>
      <c r="S14" s="7">
        <f t="shared" si="3"/>
        <v>2031</v>
      </c>
      <c r="T14" s="20">
        <f t="shared" si="13"/>
        <v>1133793.5505555563</v>
      </c>
      <c r="U14" s="21">
        <f t="shared" si="8"/>
        <v>55532.74533333334</v>
      </c>
      <c r="V14" s="22">
        <f t="shared" si="9"/>
        <v>43130.432208888924</v>
      </c>
      <c r="W14" s="23">
        <f t="shared" si="10"/>
        <v>98663.177542222256</v>
      </c>
      <c r="AC14" s="7">
        <f t="shared" si="11"/>
        <v>10</v>
      </c>
      <c r="AD14" s="20">
        <f t="shared" si="12"/>
        <v>0</v>
      </c>
      <c r="AE14" s="22">
        <f t="shared" si="4"/>
        <v>0</v>
      </c>
      <c r="AF14" s="22">
        <f t="shared" si="5"/>
        <v>0</v>
      </c>
      <c r="AG14" s="23">
        <f t="shared" si="0"/>
        <v>0</v>
      </c>
    </row>
    <row r="15" spans="1:33" x14ac:dyDescent="0.2">
      <c r="A15" s="78" t="s">
        <v>47</v>
      </c>
      <c r="B15" s="79">
        <v>0</v>
      </c>
      <c r="C15" s="79">
        <v>0</v>
      </c>
      <c r="D15" s="27">
        <f t="shared" si="14"/>
        <v>0</v>
      </c>
      <c r="E15" s="79">
        <v>0</v>
      </c>
      <c r="F15" s="79">
        <v>0</v>
      </c>
      <c r="G15" s="28">
        <f t="shared" si="15"/>
        <v>0</v>
      </c>
      <c r="H15" s="17" t="s">
        <v>48</v>
      </c>
      <c r="I15" s="84">
        <v>0.96</v>
      </c>
      <c r="J15" s="7">
        <f t="shared" si="1"/>
        <v>0</v>
      </c>
      <c r="K15" s="18" t="e">
        <f t="shared" si="6"/>
        <v>#DIV/0!</v>
      </c>
      <c r="M15" s="17" t="s">
        <v>48</v>
      </c>
      <c r="N15" s="84">
        <v>2.37</v>
      </c>
      <c r="O15" s="7">
        <f t="shared" si="2"/>
        <v>0</v>
      </c>
      <c r="P15" s="18" t="e">
        <f t="shared" si="7"/>
        <v>#DIV/0!</v>
      </c>
      <c r="S15" s="7">
        <f t="shared" si="3"/>
        <v>2032</v>
      </c>
      <c r="T15" s="20">
        <f t="shared" si="13"/>
        <v>1078260.805222223</v>
      </c>
      <c r="U15" s="21">
        <f t="shared" si="8"/>
        <v>55532.74533333334</v>
      </c>
      <c r="V15" s="22">
        <f t="shared" si="9"/>
        <v>40909.122395555591</v>
      </c>
      <c r="W15" s="23">
        <f t="shared" si="10"/>
        <v>96441.86772888893</v>
      </c>
      <c r="AC15" s="7">
        <f t="shared" si="11"/>
        <v>11</v>
      </c>
      <c r="AD15" s="20">
        <f t="shared" si="12"/>
        <v>0</v>
      </c>
      <c r="AE15" s="22">
        <f t="shared" si="4"/>
        <v>0</v>
      </c>
      <c r="AF15" s="22">
        <f t="shared" si="5"/>
        <v>0</v>
      </c>
      <c r="AG15" s="23">
        <f t="shared" si="0"/>
        <v>0</v>
      </c>
    </row>
    <row r="16" spans="1:33" x14ac:dyDescent="0.2">
      <c r="A16" s="78" t="s">
        <v>49</v>
      </c>
      <c r="B16" s="79">
        <v>0</v>
      </c>
      <c r="C16" s="79">
        <v>0</v>
      </c>
      <c r="D16" s="27">
        <f t="shared" si="14"/>
        <v>0</v>
      </c>
      <c r="E16" s="79">
        <v>0</v>
      </c>
      <c r="F16" s="79">
        <v>0</v>
      </c>
      <c r="G16" s="28">
        <f t="shared" si="15"/>
        <v>0</v>
      </c>
      <c r="H16" s="17" t="s">
        <v>50</v>
      </c>
      <c r="I16" s="84">
        <v>0.49</v>
      </c>
      <c r="J16" s="7">
        <f t="shared" si="1"/>
        <v>0</v>
      </c>
      <c r="K16" s="18" t="e">
        <f t="shared" si="6"/>
        <v>#DIV/0!</v>
      </c>
      <c r="M16" s="17" t="s">
        <v>50</v>
      </c>
      <c r="N16" s="84">
        <v>0.93</v>
      </c>
      <c r="O16" s="7">
        <f t="shared" si="2"/>
        <v>0</v>
      </c>
      <c r="P16" s="18" t="e">
        <f t="shared" si="7"/>
        <v>#DIV/0!</v>
      </c>
      <c r="S16" s="7">
        <f t="shared" si="3"/>
        <v>2033</v>
      </c>
      <c r="T16" s="20">
        <f t="shared" si="13"/>
        <v>1022728.0598888897</v>
      </c>
      <c r="U16" s="21">
        <f t="shared" si="8"/>
        <v>55532.74533333334</v>
      </c>
      <c r="V16" s="22">
        <f t="shared" si="9"/>
        <v>38687.81258222225</v>
      </c>
      <c r="W16" s="23">
        <f t="shared" si="10"/>
        <v>94220.55791555559</v>
      </c>
      <c r="AC16" s="7">
        <f t="shared" si="11"/>
        <v>12</v>
      </c>
      <c r="AD16" s="20">
        <f t="shared" si="12"/>
        <v>0</v>
      </c>
      <c r="AE16" s="22">
        <f t="shared" si="4"/>
        <v>0</v>
      </c>
      <c r="AF16" s="22">
        <f t="shared" si="5"/>
        <v>0</v>
      </c>
      <c r="AG16" s="23">
        <f t="shared" si="0"/>
        <v>0</v>
      </c>
    </row>
    <row r="17" spans="1:33" x14ac:dyDescent="0.2">
      <c r="A17" s="78" t="s">
        <v>51</v>
      </c>
      <c r="B17" s="79">
        <v>0</v>
      </c>
      <c r="C17" s="79">
        <v>0</v>
      </c>
      <c r="D17" s="27">
        <f t="shared" si="14"/>
        <v>0</v>
      </c>
      <c r="E17" s="79">
        <v>0</v>
      </c>
      <c r="F17" s="79">
        <v>0</v>
      </c>
      <c r="G17" s="28">
        <f t="shared" si="15"/>
        <v>0</v>
      </c>
      <c r="H17" s="17" t="s">
        <v>52</v>
      </c>
      <c r="I17" s="84">
        <v>2.14</v>
      </c>
      <c r="J17" s="7">
        <f t="shared" si="1"/>
        <v>0</v>
      </c>
      <c r="K17" s="18" t="e">
        <f t="shared" si="6"/>
        <v>#DIV/0!</v>
      </c>
      <c r="M17" s="17" t="s">
        <v>52</v>
      </c>
      <c r="N17" s="84">
        <v>1.33</v>
      </c>
      <c r="O17" s="7">
        <f t="shared" si="2"/>
        <v>0</v>
      </c>
      <c r="P17" s="18" t="e">
        <f t="shared" si="7"/>
        <v>#DIV/0!</v>
      </c>
      <c r="R17" s="29"/>
      <c r="S17" s="7">
        <f t="shared" si="3"/>
        <v>2034</v>
      </c>
      <c r="T17" s="20">
        <f t="shared" si="13"/>
        <v>967195.31455555628</v>
      </c>
      <c r="U17" s="21">
        <f t="shared" si="8"/>
        <v>55532.74533333334</v>
      </c>
      <c r="V17" s="22">
        <f t="shared" si="9"/>
        <v>36466.502768888917</v>
      </c>
      <c r="W17" s="23">
        <f t="shared" si="10"/>
        <v>91999.248102222249</v>
      </c>
      <c r="AC17" s="7">
        <f t="shared" si="11"/>
        <v>13</v>
      </c>
      <c r="AD17" s="20">
        <f t="shared" si="12"/>
        <v>0</v>
      </c>
      <c r="AE17" s="22">
        <f t="shared" si="4"/>
        <v>0</v>
      </c>
      <c r="AF17" s="22">
        <f t="shared" si="5"/>
        <v>0</v>
      </c>
      <c r="AG17" s="23">
        <f t="shared" si="0"/>
        <v>0</v>
      </c>
    </row>
    <row r="18" spans="1:33" x14ac:dyDescent="0.2">
      <c r="A18" s="78" t="s">
        <v>53</v>
      </c>
      <c r="B18" s="79">
        <v>0</v>
      </c>
      <c r="C18" s="79">
        <v>0</v>
      </c>
      <c r="D18" s="27">
        <f t="shared" si="14"/>
        <v>0</v>
      </c>
      <c r="E18" s="79">
        <v>0</v>
      </c>
      <c r="F18" s="79">
        <v>0</v>
      </c>
      <c r="G18" s="28">
        <f t="shared" si="15"/>
        <v>0</v>
      </c>
      <c r="H18" s="17" t="s">
        <v>54</v>
      </c>
      <c r="I18" s="84">
        <v>0.64</v>
      </c>
      <c r="J18" s="7">
        <f t="shared" si="1"/>
        <v>0</v>
      </c>
      <c r="K18" s="18" t="e">
        <f t="shared" si="6"/>
        <v>#DIV/0!</v>
      </c>
      <c r="M18" s="17" t="s">
        <v>54</v>
      </c>
      <c r="N18" s="84">
        <v>1.1299999999999999</v>
      </c>
      <c r="O18" s="7">
        <f t="shared" si="2"/>
        <v>0</v>
      </c>
      <c r="P18" s="18" t="e">
        <f t="shared" si="7"/>
        <v>#DIV/0!</v>
      </c>
      <c r="R18" s="29"/>
      <c r="S18" s="7">
        <f t="shared" si="3"/>
        <v>2035</v>
      </c>
      <c r="T18" s="20">
        <f t="shared" si="13"/>
        <v>911662.5692222229</v>
      </c>
      <c r="U18" s="21">
        <f t="shared" si="8"/>
        <v>55532.74533333334</v>
      </c>
      <c r="V18" s="22">
        <f t="shared" si="9"/>
        <v>34245.192955555583</v>
      </c>
      <c r="W18" s="23">
        <f t="shared" si="10"/>
        <v>89777.938288888923</v>
      </c>
      <c r="AC18" s="7">
        <f t="shared" si="11"/>
        <v>14</v>
      </c>
      <c r="AD18" s="20">
        <f t="shared" si="12"/>
        <v>0</v>
      </c>
      <c r="AE18" s="22">
        <f t="shared" si="4"/>
        <v>0</v>
      </c>
      <c r="AF18" s="22">
        <f t="shared" si="5"/>
        <v>0</v>
      </c>
      <c r="AG18" s="23">
        <f t="shared" si="0"/>
        <v>0</v>
      </c>
    </row>
    <row r="19" spans="1:33" x14ac:dyDescent="0.2">
      <c r="A19" s="78" t="s">
        <v>55</v>
      </c>
      <c r="B19" s="79">
        <v>0</v>
      </c>
      <c r="C19" s="79">
        <v>0</v>
      </c>
      <c r="D19" s="27">
        <f t="shared" si="14"/>
        <v>0</v>
      </c>
      <c r="E19" s="79">
        <v>0</v>
      </c>
      <c r="F19" s="79">
        <v>0</v>
      </c>
      <c r="G19" s="28">
        <f t="shared" si="15"/>
        <v>0</v>
      </c>
      <c r="H19" s="17" t="s">
        <v>56</v>
      </c>
      <c r="I19" s="84">
        <v>0.99</v>
      </c>
      <c r="J19" s="7">
        <f t="shared" si="1"/>
        <v>0</v>
      </c>
      <c r="K19" s="18" t="e">
        <f t="shared" si="6"/>
        <v>#DIV/0!</v>
      </c>
      <c r="M19" s="17" t="s">
        <v>56</v>
      </c>
      <c r="N19" s="84">
        <v>0.97</v>
      </c>
      <c r="O19" s="7">
        <f t="shared" si="2"/>
        <v>0</v>
      </c>
      <c r="P19" s="18" t="e">
        <f t="shared" si="7"/>
        <v>#DIV/0!</v>
      </c>
      <c r="R19" s="29"/>
      <c r="S19" s="7">
        <f t="shared" si="3"/>
        <v>2036</v>
      </c>
      <c r="T19" s="20">
        <f t="shared" si="13"/>
        <v>856129.82388888951</v>
      </c>
      <c r="U19" s="21">
        <f t="shared" si="8"/>
        <v>55532.74533333334</v>
      </c>
      <c r="V19" s="22">
        <f t="shared" si="9"/>
        <v>32023.883142222247</v>
      </c>
      <c r="W19" s="23">
        <f t="shared" si="10"/>
        <v>87556.628475555583</v>
      </c>
      <c r="AC19" s="7">
        <f t="shared" si="11"/>
        <v>15</v>
      </c>
      <c r="AD19" s="20">
        <f t="shared" si="12"/>
        <v>0</v>
      </c>
      <c r="AE19" s="22">
        <f t="shared" si="4"/>
        <v>0</v>
      </c>
      <c r="AF19" s="22">
        <f t="shared" si="5"/>
        <v>0</v>
      </c>
      <c r="AG19" s="23">
        <f t="shared" si="0"/>
        <v>0</v>
      </c>
    </row>
    <row r="20" spans="1:33" x14ac:dyDescent="0.2">
      <c r="A20" s="78" t="s">
        <v>57</v>
      </c>
      <c r="B20" s="79">
        <v>0</v>
      </c>
      <c r="C20" s="79">
        <v>0</v>
      </c>
      <c r="D20" s="27">
        <f t="shared" si="14"/>
        <v>0</v>
      </c>
      <c r="E20" s="79">
        <v>0</v>
      </c>
      <c r="F20" s="79">
        <v>0</v>
      </c>
      <c r="G20" s="28">
        <f t="shared" si="15"/>
        <v>0</v>
      </c>
      <c r="H20" s="17" t="s">
        <v>58</v>
      </c>
      <c r="I20" s="84">
        <v>0.94</v>
      </c>
      <c r="J20" s="7">
        <f t="shared" si="1"/>
        <v>0</v>
      </c>
      <c r="K20" s="18" t="e">
        <f t="shared" si="6"/>
        <v>#DIV/0!</v>
      </c>
      <c r="M20" s="17" t="s">
        <v>58</v>
      </c>
      <c r="N20" s="84">
        <v>1.1299999999999999</v>
      </c>
      <c r="O20" s="7">
        <f t="shared" si="2"/>
        <v>0</v>
      </c>
      <c r="P20" s="18" t="e">
        <f t="shared" si="7"/>
        <v>#DIV/0!</v>
      </c>
      <c r="R20" s="29"/>
      <c r="S20" s="7">
        <f t="shared" si="3"/>
        <v>2037</v>
      </c>
      <c r="T20" s="20">
        <f t="shared" si="13"/>
        <v>800597.07855555613</v>
      </c>
      <c r="U20" s="21">
        <f t="shared" si="8"/>
        <v>55532.74533333334</v>
      </c>
      <c r="V20" s="22">
        <f t="shared" si="9"/>
        <v>29802.57332888891</v>
      </c>
      <c r="W20" s="23">
        <f t="shared" si="10"/>
        <v>85335.318662222242</v>
      </c>
      <c r="AC20" s="7">
        <f t="shared" si="11"/>
        <v>16</v>
      </c>
      <c r="AD20" s="20">
        <f t="shared" si="12"/>
        <v>0</v>
      </c>
      <c r="AE20" s="22">
        <f t="shared" si="4"/>
        <v>0</v>
      </c>
      <c r="AF20" s="22">
        <f t="shared" si="5"/>
        <v>0</v>
      </c>
      <c r="AG20" s="23">
        <f t="shared" si="0"/>
        <v>0</v>
      </c>
    </row>
    <row r="21" spans="1:33" x14ac:dyDescent="0.2">
      <c r="A21" s="78" t="s">
        <v>59</v>
      </c>
      <c r="B21" s="79">
        <v>0</v>
      </c>
      <c r="C21" s="79">
        <v>0</v>
      </c>
      <c r="D21" s="27">
        <f t="shared" si="14"/>
        <v>0</v>
      </c>
      <c r="E21" s="79">
        <v>0</v>
      </c>
      <c r="F21" s="79">
        <v>0</v>
      </c>
      <c r="G21" s="28">
        <f t="shared" si="15"/>
        <v>0</v>
      </c>
      <c r="H21" s="17" t="s">
        <v>60</v>
      </c>
      <c r="I21" s="84">
        <v>0.28999999999999998</v>
      </c>
      <c r="J21" s="7">
        <f t="shared" si="1"/>
        <v>0</v>
      </c>
      <c r="K21" s="18" t="e">
        <f t="shared" si="6"/>
        <v>#DIV/0!</v>
      </c>
      <c r="M21" s="17" t="s">
        <v>60</v>
      </c>
      <c r="N21" s="84">
        <v>0.54</v>
      </c>
      <c r="O21" s="7">
        <f t="shared" si="2"/>
        <v>0</v>
      </c>
      <c r="P21" s="18" t="e">
        <f t="shared" si="7"/>
        <v>#DIV/0!</v>
      </c>
      <c r="R21" s="29"/>
      <c r="S21" s="7">
        <f t="shared" si="3"/>
        <v>2038</v>
      </c>
      <c r="T21" s="20">
        <f t="shared" si="13"/>
        <v>745064.33322222275</v>
      </c>
      <c r="U21" s="21">
        <f t="shared" si="8"/>
        <v>55532.74533333334</v>
      </c>
      <c r="V21" s="22">
        <f t="shared" si="9"/>
        <v>27581.263515555576</v>
      </c>
      <c r="W21" s="23">
        <f t="shared" si="10"/>
        <v>83114.008848888916</v>
      </c>
      <c r="AC21" s="7">
        <f t="shared" si="11"/>
        <v>17</v>
      </c>
      <c r="AD21" s="20">
        <f t="shared" si="12"/>
        <v>0</v>
      </c>
      <c r="AE21" s="22">
        <f t="shared" si="4"/>
        <v>0</v>
      </c>
      <c r="AF21" s="22">
        <f t="shared" si="5"/>
        <v>0</v>
      </c>
      <c r="AG21" s="23">
        <f t="shared" si="0"/>
        <v>0</v>
      </c>
    </row>
    <row r="22" spans="1:33" x14ac:dyDescent="0.2">
      <c r="A22" s="78" t="s">
        <v>61</v>
      </c>
      <c r="B22" s="79">
        <v>0</v>
      </c>
      <c r="C22" s="79">
        <v>0</v>
      </c>
      <c r="D22" s="27">
        <f t="shared" si="14"/>
        <v>0</v>
      </c>
      <c r="E22" s="79">
        <v>0</v>
      </c>
      <c r="F22" s="79">
        <v>0</v>
      </c>
      <c r="G22" s="28">
        <f t="shared" si="15"/>
        <v>0</v>
      </c>
      <c r="H22" s="30" t="s">
        <v>62</v>
      </c>
      <c r="I22" s="84">
        <v>1.34</v>
      </c>
      <c r="J22" s="7">
        <f t="shared" si="1"/>
        <v>0</v>
      </c>
      <c r="K22" s="18" t="e">
        <f t="shared" si="6"/>
        <v>#DIV/0!</v>
      </c>
      <c r="M22" s="17" t="s">
        <v>62</v>
      </c>
      <c r="N22" s="84">
        <v>0.94</v>
      </c>
      <c r="O22" s="7">
        <f t="shared" si="2"/>
        <v>0</v>
      </c>
      <c r="P22" s="18" t="e">
        <f t="shared" si="7"/>
        <v>#DIV/0!</v>
      </c>
      <c r="R22" s="29"/>
      <c r="S22" s="7">
        <f t="shared" si="3"/>
        <v>2039</v>
      </c>
      <c r="T22" s="20">
        <f t="shared" si="13"/>
        <v>689531.58788888936</v>
      </c>
      <c r="U22" s="21">
        <f t="shared" si="8"/>
        <v>55532.74533333334</v>
      </c>
      <c r="V22" s="22">
        <f t="shared" si="9"/>
        <v>25359.953702222239</v>
      </c>
      <c r="W22" s="23">
        <f t="shared" si="10"/>
        <v>80892.699035555575</v>
      </c>
      <c r="AC22" s="7">
        <f t="shared" si="11"/>
        <v>18</v>
      </c>
      <c r="AD22" s="20">
        <f t="shared" si="12"/>
        <v>0</v>
      </c>
      <c r="AE22" s="22">
        <f t="shared" si="4"/>
        <v>0</v>
      </c>
      <c r="AF22" s="22">
        <f t="shared" si="5"/>
        <v>0</v>
      </c>
      <c r="AG22" s="23">
        <f t="shared" si="0"/>
        <v>0</v>
      </c>
    </row>
    <row r="23" spans="1:33" x14ac:dyDescent="0.2">
      <c r="A23" s="78" t="s">
        <v>63</v>
      </c>
      <c r="B23" s="79">
        <v>0</v>
      </c>
      <c r="C23" s="79">
        <v>0</v>
      </c>
      <c r="D23" s="27">
        <f t="shared" si="14"/>
        <v>0</v>
      </c>
      <c r="E23" s="79">
        <v>0</v>
      </c>
      <c r="F23" s="79">
        <v>0</v>
      </c>
      <c r="G23" s="28">
        <f t="shared" si="15"/>
        <v>0</v>
      </c>
      <c r="H23" s="30" t="s">
        <v>64</v>
      </c>
      <c r="I23" s="84">
        <v>1.04</v>
      </c>
      <c r="J23" s="7">
        <f t="shared" si="1"/>
        <v>0</v>
      </c>
      <c r="K23" s="18" t="e">
        <f t="shared" si="6"/>
        <v>#DIV/0!</v>
      </c>
      <c r="M23" s="17" t="s">
        <v>64</v>
      </c>
      <c r="N23" s="84">
        <v>1.23</v>
      </c>
      <c r="O23" s="7">
        <f t="shared" si="2"/>
        <v>0</v>
      </c>
      <c r="P23" s="18" t="e">
        <f t="shared" si="7"/>
        <v>#DIV/0!</v>
      </c>
      <c r="R23" s="29"/>
      <c r="S23" s="7">
        <f t="shared" si="3"/>
        <v>2040</v>
      </c>
      <c r="T23" s="20">
        <f t="shared" si="13"/>
        <v>633998.84255555598</v>
      </c>
      <c r="U23" s="21">
        <f t="shared" si="8"/>
        <v>55532.74533333334</v>
      </c>
      <c r="V23" s="22">
        <f t="shared" si="9"/>
        <v>23138.643888888906</v>
      </c>
      <c r="W23" s="23">
        <f t="shared" si="10"/>
        <v>78671.389222222249</v>
      </c>
      <c r="AC23" s="7">
        <f t="shared" si="11"/>
        <v>19</v>
      </c>
      <c r="AD23" s="20">
        <f t="shared" si="12"/>
        <v>0</v>
      </c>
      <c r="AE23" s="22">
        <f t="shared" si="4"/>
        <v>0</v>
      </c>
      <c r="AF23" s="22">
        <f t="shared" si="5"/>
        <v>0</v>
      </c>
      <c r="AG23" s="23">
        <f t="shared" si="0"/>
        <v>0</v>
      </c>
    </row>
    <row r="24" spans="1:33" x14ac:dyDescent="0.2">
      <c r="A24" s="78" t="s">
        <v>65</v>
      </c>
      <c r="B24" s="80">
        <v>0</v>
      </c>
      <c r="C24" s="80">
        <v>0</v>
      </c>
      <c r="D24" s="27">
        <f t="shared" si="14"/>
        <v>0</v>
      </c>
      <c r="E24" s="79">
        <v>0</v>
      </c>
      <c r="F24" s="79">
        <v>0</v>
      </c>
      <c r="G24" s="28">
        <f t="shared" si="15"/>
        <v>0</v>
      </c>
      <c r="H24" s="30" t="s">
        <v>66</v>
      </c>
      <c r="I24" s="84">
        <v>0.76</v>
      </c>
      <c r="J24" s="7">
        <f t="shared" si="1"/>
        <v>0</v>
      </c>
      <c r="K24" s="18" t="e">
        <f t="shared" si="6"/>
        <v>#DIV/0!</v>
      </c>
      <c r="M24" s="17" t="s">
        <v>66</v>
      </c>
      <c r="N24" s="84">
        <v>0.79</v>
      </c>
      <c r="O24" s="7">
        <f t="shared" si="2"/>
        <v>0</v>
      </c>
      <c r="P24" s="18" t="e">
        <f t="shared" si="7"/>
        <v>#DIV/0!</v>
      </c>
      <c r="R24" s="29"/>
      <c r="S24" s="7">
        <f t="shared" si="3"/>
        <v>2041</v>
      </c>
      <c r="T24" s="20">
        <f t="shared" si="13"/>
        <v>578466.0972222226</v>
      </c>
      <c r="U24" s="21">
        <f t="shared" si="8"/>
        <v>55532.74533333334</v>
      </c>
      <c r="V24" s="22">
        <f t="shared" si="9"/>
        <v>20917.334075555573</v>
      </c>
      <c r="W24" s="23">
        <f t="shared" si="10"/>
        <v>76450.079408888909</v>
      </c>
      <c r="AC24" s="7">
        <f t="shared" si="11"/>
        <v>20</v>
      </c>
      <c r="AD24" s="20">
        <f t="shared" si="12"/>
        <v>0</v>
      </c>
      <c r="AE24" s="22">
        <f t="shared" si="4"/>
        <v>0</v>
      </c>
      <c r="AF24" s="22">
        <f t="shared" si="5"/>
        <v>0</v>
      </c>
      <c r="AG24" s="23">
        <f t="shared" si="0"/>
        <v>0</v>
      </c>
    </row>
    <row r="25" spans="1:33" ht="25.5" x14ac:dyDescent="0.2">
      <c r="A25" s="10" t="s">
        <v>67</v>
      </c>
      <c r="B25" s="25" t="s">
        <v>30</v>
      </c>
      <c r="C25" s="25" t="s">
        <v>68</v>
      </c>
      <c r="D25" s="25" t="s">
        <v>34</v>
      </c>
      <c r="E25" s="9"/>
      <c r="F25" s="31"/>
      <c r="G25" s="9"/>
      <c r="H25" s="30" t="s">
        <v>69</v>
      </c>
      <c r="I25" s="84">
        <v>1</v>
      </c>
      <c r="J25" s="7">
        <f t="shared" si="1"/>
        <v>0</v>
      </c>
      <c r="K25" s="18" t="e">
        <f t="shared" si="6"/>
        <v>#DIV/0!</v>
      </c>
      <c r="M25" s="17" t="s">
        <v>69</v>
      </c>
      <c r="N25" s="84">
        <v>1</v>
      </c>
      <c r="O25" s="7">
        <f t="shared" si="2"/>
        <v>0</v>
      </c>
      <c r="P25" s="18" t="e">
        <f t="shared" si="7"/>
        <v>#DIV/0!</v>
      </c>
      <c r="R25" s="29"/>
      <c r="S25" s="7">
        <f t="shared" si="3"/>
        <v>2042</v>
      </c>
      <c r="T25" s="20">
        <f t="shared" si="13"/>
        <v>522933.35188888927</v>
      </c>
      <c r="U25" s="21">
        <f t="shared" si="8"/>
        <v>55532.74533333334</v>
      </c>
      <c r="V25" s="22">
        <f t="shared" si="9"/>
        <v>18696.024262222239</v>
      </c>
      <c r="W25" s="23">
        <f t="shared" si="10"/>
        <v>74228.769595555583</v>
      </c>
      <c r="AC25" s="7">
        <f t="shared" si="11"/>
        <v>21</v>
      </c>
      <c r="AD25" s="20">
        <f t="shared" si="12"/>
        <v>0</v>
      </c>
      <c r="AE25" s="22">
        <f t="shared" si="4"/>
        <v>0</v>
      </c>
      <c r="AF25" s="22">
        <f t="shared" si="5"/>
        <v>0</v>
      </c>
      <c r="AG25" s="23">
        <f t="shared" si="0"/>
        <v>0</v>
      </c>
    </row>
    <row r="26" spans="1:33" x14ac:dyDescent="0.2">
      <c r="A26" s="78" t="s">
        <v>70</v>
      </c>
      <c r="B26" s="79">
        <v>0</v>
      </c>
      <c r="C26" s="81">
        <v>0</v>
      </c>
      <c r="D26" s="79">
        <v>0</v>
      </c>
      <c r="G26" s="29"/>
      <c r="H26" s="30" t="s">
        <v>71</v>
      </c>
      <c r="I26" s="84">
        <v>1.95</v>
      </c>
      <c r="J26" s="7">
        <f t="shared" si="1"/>
        <v>0</v>
      </c>
      <c r="K26" s="18" t="e">
        <f t="shared" si="6"/>
        <v>#DIV/0!</v>
      </c>
      <c r="M26" s="17" t="s">
        <v>71</v>
      </c>
      <c r="N26" s="84">
        <v>1.65</v>
      </c>
      <c r="O26" s="7">
        <f t="shared" si="2"/>
        <v>0</v>
      </c>
      <c r="P26" s="18" t="e">
        <f t="shared" si="7"/>
        <v>#DIV/0!</v>
      </c>
      <c r="R26" s="29"/>
      <c r="S26" s="7">
        <f t="shared" si="3"/>
        <v>2043</v>
      </c>
      <c r="T26" s="20">
        <f t="shared" si="13"/>
        <v>467400.60655555595</v>
      </c>
      <c r="U26" s="21">
        <f t="shared" si="8"/>
        <v>55532.74533333334</v>
      </c>
      <c r="V26" s="22">
        <f t="shared" si="9"/>
        <v>16474.714448888906</v>
      </c>
      <c r="W26" s="23">
        <f t="shared" si="10"/>
        <v>72007.459782222242</v>
      </c>
      <c r="AC26" s="7">
        <f t="shared" si="11"/>
        <v>22</v>
      </c>
      <c r="AD26" s="20">
        <f t="shared" si="12"/>
        <v>0</v>
      </c>
      <c r="AE26" s="22">
        <f t="shared" si="4"/>
        <v>0</v>
      </c>
      <c r="AF26" s="22">
        <f t="shared" si="5"/>
        <v>0</v>
      </c>
      <c r="AG26" s="23">
        <f t="shared" si="0"/>
        <v>0</v>
      </c>
    </row>
    <row r="27" spans="1:33" x14ac:dyDescent="0.2">
      <c r="A27" s="78" t="s">
        <v>72</v>
      </c>
      <c r="B27" s="79">
        <v>0</v>
      </c>
      <c r="C27" s="81">
        <v>0</v>
      </c>
      <c r="D27" s="79">
        <v>0</v>
      </c>
      <c r="G27" s="29"/>
      <c r="H27" s="30" t="s">
        <v>73</v>
      </c>
      <c r="I27" s="84">
        <v>0.52</v>
      </c>
      <c r="J27" s="7">
        <f t="shared" si="1"/>
        <v>0</v>
      </c>
      <c r="K27" s="18" t="e">
        <f t="shared" si="6"/>
        <v>#DIV/0!</v>
      </c>
      <c r="M27" s="17" t="s">
        <v>73</v>
      </c>
      <c r="N27" s="84">
        <v>0.67</v>
      </c>
      <c r="O27" s="7">
        <f t="shared" si="2"/>
        <v>0</v>
      </c>
      <c r="P27" s="18" t="e">
        <f t="shared" si="7"/>
        <v>#DIV/0!</v>
      </c>
      <c r="S27" s="7">
        <f t="shared" si="3"/>
        <v>2044</v>
      </c>
      <c r="T27" s="20">
        <f t="shared" si="13"/>
        <v>411867.86122222262</v>
      </c>
      <c r="U27" s="21">
        <f t="shared" si="8"/>
        <v>55532.74533333334</v>
      </c>
      <c r="V27" s="22">
        <f t="shared" si="9"/>
        <v>14253.404635555573</v>
      </c>
      <c r="W27" s="23">
        <f t="shared" si="10"/>
        <v>69786.149968888916</v>
      </c>
      <c r="AC27" s="7">
        <f t="shared" si="11"/>
        <v>23</v>
      </c>
      <c r="AD27" s="20">
        <f t="shared" si="12"/>
        <v>0</v>
      </c>
      <c r="AE27" s="22">
        <f t="shared" si="4"/>
        <v>0</v>
      </c>
      <c r="AF27" s="22">
        <f t="shared" si="5"/>
        <v>0</v>
      </c>
      <c r="AG27" s="23">
        <f t="shared" si="0"/>
        <v>0</v>
      </c>
    </row>
    <row r="28" spans="1:33" x14ac:dyDescent="0.2">
      <c r="A28" s="78" t="s">
        <v>74</v>
      </c>
      <c r="B28" s="79">
        <v>0</v>
      </c>
      <c r="C28" s="81">
        <v>0</v>
      </c>
      <c r="D28" s="79">
        <v>0</v>
      </c>
      <c r="G28" s="29"/>
      <c r="H28" s="30" t="s">
        <v>75</v>
      </c>
      <c r="I28" s="84">
        <v>2.1800000000000002</v>
      </c>
      <c r="J28" s="7">
        <f t="shared" si="1"/>
        <v>0</v>
      </c>
      <c r="K28" s="18" t="e">
        <f t="shared" si="6"/>
        <v>#DIV/0!</v>
      </c>
      <c r="M28" s="17" t="s">
        <v>75</v>
      </c>
      <c r="N28" s="84">
        <v>2.34</v>
      </c>
      <c r="O28" s="7">
        <f t="shared" si="2"/>
        <v>0</v>
      </c>
      <c r="P28" s="18" t="e">
        <f t="shared" si="7"/>
        <v>#DIV/0!</v>
      </c>
      <c r="S28" s="7">
        <f t="shared" si="3"/>
        <v>2045</v>
      </c>
      <c r="T28" s="20">
        <f t="shared" si="13"/>
        <v>356335.1158888893</v>
      </c>
      <c r="U28" s="21">
        <f t="shared" si="8"/>
        <v>55532.74533333334</v>
      </c>
      <c r="V28" s="22">
        <f t="shared" si="9"/>
        <v>12032.09482222224</v>
      </c>
      <c r="W28" s="23">
        <f t="shared" si="10"/>
        <v>67564.840155555576</v>
      </c>
      <c r="AC28" s="7">
        <f t="shared" si="11"/>
        <v>24</v>
      </c>
      <c r="AD28" s="20">
        <f t="shared" si="12"/>
        <v>0</v>
      </c>
      <c r="AE28" s="22">
        <f t="shared" si="4"/>
        <v>0</v>
      </c>
      <c r="AF28" s="22">
        <f t="shared" si="5"/>
        <v>0</v>
      </c>
      <c r="AG28" s="23">
        <f t="shared" si="0"/>
        <v>0</v>
      </c>
    </row>
    <row r="29" spans="1:33" x14ac:dyDescent="0.2">
      <c r="A29" s="78" t="s">
        <v>76</v>
      </c>
      <c r="B29" s="79">
        <v>0</v>
      </c>
      <c r="C29" s="81">
        <v>0</v>
      </c>
      <c r="D29" s="79">
        <v>0</v>
      </c>
      <c r="G29" s="29"/>
      <c r="H29" s="30" t="s">
        <v>77</v>
      </c>
      <c r="I29" s="84">
        <v>0.12</v>
      </c>
      <c r="J29" s="7">
        <f t="shared" si="1"/>
        <v>0</v>
      </c>
      <c r="K29" s="18" t="e">
        <f t="shared" si="6"/>
        <v>#DIV/0!</v>
      </c>
      <c r="M29" s="17" t="s">
        <v>77</v>
      </c>
      <c r="N29" s="84">
        <v>0.54</v>
      </c>
      <c r="O29" s="7">
        <f t="shared" si="2"/>
        <v>0</v>
      </c>
      <c r="P29" s="18" t="e">
        <f t="shared" si="7"/>
        <v>#DIV/0!</v>
      </c>
      <c r="S29" s="7">
        <f t="shared" si="3"/>
        <v>2046</v>
      </c>
      <c r="T29" s="20">
        <f t="shared" si="13"/>
        <v>300802.37055555597</v>
      </c>
      <c r="U29" s="21">
        <f t="shared" si="8"/>
        <v>55532.74533333334</v>
      </c>
      <c r="V29" s="22">
        <f t="shared" si="9"/>
        <v>9810.7850088889063</v>
      </c>
      <c r="W29" s="23">
        <f t="shared" si="10"/>
        <v>65343.53034222225</v>
      </c>
      <c r="AC29" s="7">
        <f t="shared" si="11"/>
        <v>25</v>
      </c>
      <c r="AD29" s="20">
        <f t="shared" si="12"/>
        <v>0</v>
      </c>
      <c r="AE29" s="22">
        <f t="shared" si="4"/>
        <v>0</v>
      </c>
      <c r="AF29" s="22">
        <f t="shared" si="5"/>
        <v>0</v>
      </c>
      <c r="AG29" s="23">
        <f t="shared" si="0"/>
        <v>0</v>
      </c>
    </row>
    <row r="30" spans="1:33" x14ac:dyDescent="0.2">
      <c r="A30" s="78" t="s">
        <v>78</v>
      </c>
      <c r="B30" s="79">
        <v>0</v>
      </c>
      <c r="C30" s="81">
        <v>0</v>
      </c>
      <c r="D30" s="79">
        <v>0</v>
      </c>
      <c r="G30" s="29"/>
      <c r="H30" s="17" t="s">
        <v>79</v>
      </c>
      <c r="I30" s="84">
        <v>0.25</v>
      </c>
      <c r="J30" s="7">
        <f t="shared" si="1"/>
        <v>0</v>
      </c>
      <c r="K30" s="18" t="e">
        <f t="shared" si="6"/>
        <v>#DIV/0!</v>
      </c>
      <c r="M30" s="17" t="s">
        <v>79</v>
      </c>
      <c r="N30" s="84">
        <v>0.54</v>
      </c>
      <c r="O30" s="7">
        <f t="shared" si="2"/>
        <v>0</v>
      </c>
      <c r="P30" s="18" t="e">
        <f t="shared" si="7"/>
        <v>#DIV/0!</v>
      </c>
      <c r="S30" s="7">
        <f t="shared" si="3"/>
        <v>2047</v>
      </c>
      <c r="T30" s="20">
        <f t="shared" si="13"/>
        <v>245269.62522222265</v>
      </c>
      <c r="U30" s="21">
        <f t="shared" si="8"/>
        <v>55532.74533333334</v>
      </c>
      <c r="V30" s="22">
        <f t="shared" si="9"/>
        <v>7589.475195555573</v>
      </c>
      <c r="W30" s="23">
        <f t="shared" si="10"/>
        <v>63122.220528888909</v>
      </c>
      <c r="AC30" s="7">
        <f t="shared" si="11"/>
        <v>26</v>
      </c>
      <c r="AD30" s="20">
        <f t="shared" si="12"/>
        <v>0</v>
      </c>
      <c r="AE30" s="22">
        <f t="shared" si="4"/>
        <v>0</v>
      </c>
      <c r="AF30" s="22">
        <f t="shared" si="5"/>
        <v>0</v>
      </c>
      <c r="AG30" s="23">
        <f t="shared" si="0"/>
        <v>0</v>
      </c>
    </row>
    <row r="31" spans="1:33" x14ac:dyDescent="0.2">
      <c r="G31" s="6"/>
      <c r="H31" s="17" t="s">
        <v>80</v>
      </c>
      <c r="I31" s="84">
        <v>4.68</v>
      </c>
      <c r="J31" s="7">
        <f t="shared" si="1"/>
        <v>0</v>
      </c>
      <c r="K31" s="18" t="e">
        <f t="shared" si="6"/>
        <v>#DIV/0!</v>
      </c>
      <c r="M31" s="17" t="s">
        <v>80</v>
      </c>
      <c r="N31" s="84">
        <v>1.89</v>
      </c>
      <c r="O31" s="7">
        <f t="shared" si="2"/>
        <v>0</v>
      </c>
      <c r="P31" s="18" t="e">
        <f t="shared" si="7"/>
        <v>#DIV/0!</v>
      </c>
      <c r="S31" s="7">
        <f t="shared" si="3"/>
        <v>2048</v>
      </c>
      <c r="T31" s="20">
        <f t="shared" si="13"/>
        <v>189736.87988888932</v>
      </c>
      <c r="U31" s="21">
        <f t="shared" si="8"/>
        <v>55532.74533333334</v>
      </c>
      <c r="V31" s="22">
        <f t="shared" si="9"/>
        <v>5368.1653822222397</v>
      </c>
      <c r="W31" s="23">
        <f t="shared" si="10"/>
        <v>60900.910715555583</v>
      </c>
      <c r="AC31" s="7">
        <f t="shared" si="11"/>
        <v>27</v>
      </c>
      <c r="AD31" s="20">
        <f t="shared" si="12"/>
        <v>0</v>
      </c>
      <c r="AE31" s="22">
        <f t="shared" si="4"/>
        <v>0</v>
      </c>
      <c r="AF31" s="22">
        <f t="shared" si="5"/>
        <v>0</v>
      </c>
      <c r="AG31" s="23">
        <f t="shared" si="0"/>
        <v>0</v>
      </c>
    </row>
    <row r="32" spans="1:33" ht="14.25" x14ac:dyDescent="0.2">
      <c r="A32" s="32" t="s">
        <v>81</v>
      </c>
      <c r="B32" s="33"/>
      <c r="C32" s="25" t="s">
        <v>82</v>
      </c>
      <c r="D32" s="25" t="s">
        <v>83</v>
      </c>
      <c r="E32" s="25" t="s">
        <v>84</v>
      </c>
      <c r="F32" s="33"/>
      <c r="G32" s="34"/>
      <c r="H32" s="17" t="s">
        <v>85</v>
      </c>
      <c r="I32" s="84">
        <v>0.27</v>
      </c>
      <c r="J32" s="7">
        <f t="shared" si="1"/>
        <v>0</v>
      </c>
      <c r="K32" s="18" t="e">
        <f t="shared" si="6"/>
        <v>#DIV/0!</v>
      </c>
      <c r="M32" s="17" t="s">
        <v>85</v>
      </c>
      <c r="N32" s="84">
        <v>1.1499999999999999</v>
      </c>
      <c r="O32" s="7">
        <f t="shared" si="2"/>
        <v>0</v>
      </c>
      <c r="P32" s="18" t="e">
        <f t="shared" si="7"/>
        <v>#DIV/0!</v>
      </c>
      <c r="S32" s="7">
        <f t="shared" si="3"/>
        <v>2049</v>
      </c>
      <c r="T32" s="20">
        <f t="shared" si="13"/>
        <v>134204.134555556</v>
      </c>
      <c r="U32" s="21">
        <f t="shared" si="8"/>
        <v>55532.74533333334</v>
      </c>
      <c r="V32" s="22">
        <f t="shared" si="9"/>
        <v>3146.8555688889064</v>
      </c>
      <c r="W32" s="23">
        <f t="shared" si="10"/>
        <v>58679.600902222242</v>
      </c>
      <c r="AC32" s="7">
        <f t="shared" si="11"/>
        <v>28</v>
      </c>
      <c r="AD32" s="20">
        <f t="shared" si="12"/>
        <v>0</v>
      </c>
      <c r="AE32" s="22">
        <f t="shared" si="4"/>
        <v>0</v>
      </c>
      <c r="AF32" s="22">
        <f t="shared" si="5"/>
        <v>0</v>
      </c>
      <c r="AG32" s="23">
        <f t="shared" si="0"/>
        <v>0</v>
      </c>
    </row>
    <row r="33" spans="1:33" x14ac:dyDescent="0.2">
      <c r="A33" s="35" t="s">
        <v>86</v>
      </c>
      <c r="B33" s="36"/>
      <c r="C33" s="37">
        <f>1665982/30</f>
        <v>55532.73333333333</v>
      </c>
      <c r="D33" s="38">
        <f>C33/12</f>
        <v>4627.7277777777772</v>
      </c>
      <c r="E33" s="20">
        <f>D33/$G$3</f>
        <v>5.3810788113695081</v>
      </c>
      <c r="F33" s="36"/>
      <c r="G33" s="39"/>
      <c r="H33" s="17" t="s">
        <v>87</v>
      </c>
      <c r="I33" s="84">
        <v>3.59</v>
      </c>
      <c r="J33" s="7">
        <f t="shared" si="1"/>
        <v>0</v>
      </c>
      <c r="K33" s="18" t="e">
        <f t="shared" si="6"/>
        <v>#DIV/0!</v>
      </c>
      <c r="M33" s="17" t="s">
        <v>87</v>
      </c>
      <c r="N33" s="84">
        <v>1.32</v>
      </c>
      <c r="O33" s="7">
        <f t="shared" si="2"/>
        <v>0</v>
      </c>
      <c r="P33" s="18" t="e">
        <f>O33*$N$35</f>
        <v>#DIV/0!</v>
      </c>
      <c r="S33" s="7">
        <f t="shared" si="3"/>
        <v>2050</v>
      </c>
      <c r="T33" s="20">
        <f t="shared" si="13"/>
        <v>78671.389222222657</v>
      </c>
      <c r="U33" s="21">
        <f t="shared" si="8"/>
        <v>55532.74533333334</v>
      </c>
      <c r="V33" s="22">
        <f t="shared" si="9"/>
        <v>925.54575555557267</v>
      </c>
      <c r="W33" s="23">
        <f t="shared" si="10"/>
        <v>56458.291088888909</v>
      </c>
      <c r="AC33" s="7">
        <f t="shared" si="11"/>
        <v>29</v>
      </c>
      <c r="AD33" s="20">
        <f t="shared" si="12"/>
        <v>0</v>
      </c>
      <c r="AE33" s="22">
        <f t="shared" si="4"/>
        <v>0</v>
      </c>
      <c r="AF33" s="22">
        <f t="shared" si="5"/>
        <v>0</v>
      </c>
      <c r="AG33" s="23">
        <f t="shared" si="0"/>
        <v>0</v>
      </c>
    </row>
    <row r="34" spans="1:33" x14ac:dyDescent="0.2">
      <c r="A34" s="35" t="s">
        <v>88</v>
      </c>
      <c r="B34" s="82">
        <v>0.04</v>
      </c>
      <c r="C34" s="37">
        <f>X36/30</f>
        <v>33134.538048888913</v>
      </c>
      <c r="D34" s="38">
        <f>C34/12</f>
        <v>2761.2115040740759</v>
      </c>
      <c r="E34" s="20">
        <f>D34/$G$3</f>
        <v>3.2107110512489254</v>
      </c>
      <c r="F34" s="36"/>
      <c r="G34" s="39"/>
      <c r="H34" s="40" t="s">
        <v>89</v>
      </c>
      <c r="I34" s="84">
        <v>1</v>
      </c>
      <c r="J34" s="7">
        <f t="shared" si="1"/>
        <v>0</v>
      </c>
      <c r="K34" s="18" t="e">
        <f t="shared" si="6"/>
        <v>#DIV/0!</v>
      </c>
      <c r="M34" s="40" t="s">
        <v>89</v>
      </c>
      <c r="N34" s="84">
        <v>1</v>
      </c>
      <c r="O34" s="7">
        <f>N34*B100</f>
        <v>0</v>
      </c>
      <c r="P34" s="18" t="e">
        <f>O34*$N$35</f>
        <v>#DIV/0!</v>
      </c>
      <c r="S34" s="7">
        <f t="shared" si="3"/>
        <v>2051</v>
      </c>
      <c r="T34" s="20">
        <f t="shared" si="13"/>
        <v>23138.643888889317</v>
      </c>
      <c r="U34" s="21">
        <f t="shared" si="8"/>
        <v>23138.643888889317</v>
      </c>
      <c r="V34" s="22">
        <f t="shared" si="9"/>
        <v>0</v>
      </c>
      <c r="W34" s="23">
        <f t="shared" si="10"/>
        <v>23138.643888889317</v>
      </c>
      <c r="X34" s="24">
        <f>SUM(W4:W34)</f>
        <v>2660018.5014666682</v>
      </c>
      <c r="AC34" s="7">
        <f t="shared" si="11"/>
        <v>30</v>
      </c>
      <c r="AD34" s="20">
        <f t="shared" si="12"/>
        <v>0</v>
      </c>
      <c r="AE34" s="22">
        <f t="shared" si="4"/>
        <v>0</v>
      </c>
      <c r="AF34" s="22">
        <f t="shared" si="5"/>
        <v>0</v>
      </c>
      <c r="AG34" s="23">
        <f t="shared" si="0"/>
        <v>0</v>
      </c>
    </row>
    <row r="35" spans="1:33" x14ac:dyDescent="0.2">
      <c r="A35" s="32" t="s">
        <v>90</v>
      </c>
      <c r="B35" s="33"/>
      <c r="C35" s="41">
        <f>SUM(C33:C34)</f>
        <v>88667.271382222243</v>
      </c>
      <c r="D35" s="42">
        <f>SUM(D33:D34)</f>
        <v>7388.9392818518536</v>
      </c>
      <c r="E35" s="42">
        <f>SUM(E33:E34)</f>
        <v>8.5917898626184339</v>
      </c>
      <c r="F35" s="33"/>
      <c r="G35" s="31"/>
      <c r="H35" s="9" t="s">
        <v>91</v>
      </c>
      <c r="I35" s="43" t="e">
        <f>(C40+C41+C44)/J35</f>
        <v>#DIV/0!</v>
      </c>
      <c r="J35" s="9">
        <f>SUM(J5:J34)</f>
        <v>0</v>
      </c>
      <c r="K35" s="43" t="e">
        <f>SUM(K5:K34)</f>
        <v>#DIV/0!</v>
      </c>
      <c r="M35" s="9" t="s">
        <v>91</v>
      </c>
      <c r="N35" s="43" t="e">
        <f>C35/O35</f>
        <v>#DIV/0!</v>
      </c>
      <c r="O35" s="9">
        <f>SUM(O5:O34)</f>
        <v>0</v>
      </c>
      <c r="P35" s="43" t="e">
        <f>SUM(P5:P34)</f>
        <v>#DIV/0!</v>
      </c>
      <c r="S35" s="7">
        <f t="shared" si="3"/>
        <v>2052</v>
      </c>
      <c r="T35" s="20">
        <f t="shared" si="13"/>
        <v>0</v>
      </c>
      <c r="U35" s="21">
        <f t="shared" si="8"/>
        <v>0</v>
      </c>
      <c r="V35" s="22">
        <f t="shared" si="9"/>
        <v>0</v>
      </c>
      <c r="W35" s="23">
        <f t="shared" si="10"/>
        <v>0</v>
      </c>
      <c r="X35" s="24">
        <f>X34/360</f>
        <v>7388.9402818518565</v>
      </c>
      <c r="AC35" s="7">
        <f t="shared" si="11"/>
        <v>31</v>
      </c>
      <c r="AD35" s="20">
        <f t="shared" si="12"/>
        <v>0</v>
      </c>
      <c r="AE35" s="22">
        <f t="shared" si="4"/>
        <v>0</v>
      </c>
      <c r="AF35" s="22">
        <f t="shared" si="5"/>
        <v>0</v>
      </c>
      <c r="AG35" s="23">
        <f t="shared" si="0"/>
        <v>0</v>
      </c>
    </row>
    <row r="36" spans="1:33" x14ac:dyDescent="0.2">
      <c r="H36" s="44"/>
      <c r="S36" s="7">
        <f t="shared" si="3"/>
        <v>2053</v>
      </c>
      <c r="T36" s="20">
        <f t="shared" si="13"/>
        <v>0</v>
      </c>
      <c r="U36" s="21">
        <f t="shared" si="8"/>
        <v>0</v>
      </c>
      <c r="V36" s="22">
        <f t="shared" si="9"/>
        <v>0</v>
      </c>
      <c r="W36" s="23">
        <f t="shared" si="10"/>
        <v>0</v>
      </c>
      <c r="X36" s="94">
        <f>SUM(V4:V33)</f>
        <v>994036.14146666741</v>
      </c>
      <c r="Y36" s="95" t="s">
        <v>137</v>
      </c>
      <c r="AC36" s="7">
        <f t="shared" si="11"/>
        <v>32</v>
      </c>
      <c r="AD36" s="20">
        <f t="shared" si="12"/>
        <v>0</v>
      </c>
      <c r="AE36" s="22">
        <f t="shared" si="4"/>
        <v>0</v>
      </c>
      <c r="AF36" s="22">
        <f t="shared" si="5"/>
        <v>0</v>
      </c>
      <c r="AG36" s="23">
        <f t="shared" si="0"/>
        <v>0</v>
      </c>
    </row>
    <row r="37" spans="1:33" ht="14.25" x14ac:dyDescent="0.2">
      <c r="A37" s="32" t="s">
        <v>92</v>
      </c>
      <c r="B37" s="33"/>
      <c r="C37" s="45" t="s">
        <v>82</v>
      </c>
      <c r="D37" s="45" t="s">
        <v>83</v>
      </c>
      <c r="E37" s="45" t="s">
        <v>84</v>
      </c>
      <c r="F37" s="33"/>
      <c r="G37" s="31"/>
      <c r="H37" s="46" t="s">
        <v>93</v>
      </c>
      <c r="I37" s="9"/>
      <c r="S37" s="7">
        <f t="shared" si="3"/>
        <v>2054</v>
      </c>
      <c r="T37" s="20">
        <f t="shared" si="13"/>
        <v>0</v>
      </c>
      <c r="U37" s="21">
        <f t="shared" si="8"/>
        <v>0</v>
      </c>
      <c r="V37" s="22">
        <f t="shared" si="9"/>
        <v>0</v>
      </c>
      <c r="W37" s="23">
        <f t="shared" si="10"/>
        <v>0</v>
      </c>
      <c r="AC37" s="7">
        <f t="shared" si="11"/>
        <v>33</v>
      </c>
      <c r="AD37" s="20">
        <f t="shared" si="12"/>
        <v>0</v>
      </c>
      <c r="AE37" s="22">
        <f t="shared" si="4"/>
        <v>0</v>
      </c>
      <c r="AF37" s="22">
        <f t="shared" si="5"/>
        <v>0</v>
      </c>
      <c r="AG37" s="23">
        <f t="shared" si="0"/>
        <v>0</v>
      </c>
    </row>
    <row r="38" spans="1:33" ht="14.25" x14ac:dyDescent="0.2">
      <c r="A38" s="35" t="s">
        <v>94</v>
      </c>
      <c r="B38" s="36"/>
      <c r="C38" s="79">
        <f>$G$3*0.1*12*$D$54</f>
        <v>727.04399999999998</v>
      </c>
      <c r="D38" s="23">
        <f>C38/12</f>
        <v>60.586999999999996</v>
      </c>
      <c r="E38" s="23">
        <f>D38/$G$3</f>
        <v>7.0449999999999999E-2</v>
      </c>
      <c r="F38" s="36"/>
      <c r="G38" s="39"/>
      <c r="H38" s="47">
        <f>(C38+C39+C42+C43+C45+C46+C47+C48)/G3</f>
        <v>12.2583</v>
      </c>
      <c r="I38" s="48" t="s">
        <v>95</v>
      </c>
      <c r="S38" s="7">
        <f t="shared" si="3"/>
        <v>2055</v>
      </c>
      <c r="T38" s="20">
        <f t="shared" si="13"/>
        <v>0</v>
      </c>
      <c r="U38" s="21">
        <f t="shared" si="8"/>
        <v>0</v>
      </c>
      <c r="V38" s="22">
        <f t="shared" si="9"/>
        <v>0</v>
      </c>
      <c r="W38" s="23">
        <f t="shared" si="10"/>
        <v>0</v>
      </c>
      <c r="AC38" s="7">
        <f t="shared" si="11"/>
        <v>34</v>
      </c>
      <c r="AD38" s="20">
        <f t="shared" si="12"/>
        <v>0</v>
      </c>
      <c r="AE38" s="22">
        <f t="shared" si="4"/>
        <v>0</v>
      </c>
      <c r="AF38" s="22">
        <f t="shared" si="5"/>
        <v>0</v>
      </c>
      <c r="AG38" s="23">
        <f t="shared" si="0"/>
        <v>0</v>
      </c>
    </row>
    <row r="39" spans="1:33" ht="14.25" x14ac:dyDescent="0.2">
      <c r="A39" s="35" t="s">
        <v>96</v>
      </c>
      <c r="B39" s="36"/>
      <c r="C39" s="79">
        <f>$G$3*0.5*12*$D$54</f>
        <v>3635.2200000000003</v>
      </c>
      <c r="D39" s="23">
        <f t="shared" ref="D39:D48" si="16">C39/12</f>
        <v>302.935</v>
      </c>
      <c r="E39" s="23">
        <f t="shared" ref="E39:E48" si="17">D39/$G$3</f>
        <v>0.35225000000000001</v>
      </c>
      <c r="F39" s="36"/>
      <c r="G39" s="39"/>
      <c r="H39" s="47">
        <f>H38/12</f>
        <v>1.021525</v>
      </c>
      <c r="I39" s="49" t="s">
        <v>84</v>
      </c>
      <c r="S39" s="7">
        <f t="shared" si="3"/>
        <v>2056</v>
      </c>
      <c r="T39" s="20">
        <f t="shared" si="13"/>
        <v>0</v>
      </c>
      <c r="U39" s="21">
        <f t="shared" si="8"/>
        <v>0</v>
      </c>
      <c r="V39" s="22">
        <f t="shared" si="9"/>
        <v>0</v>
      </c>
      <c r="W39" s="23">
        <f t="shared" si="10"/>
        <v>0</v>
      </c>
      <c r="AC39" s="7">
        <f t="shared" si="11"/>
        <v>35</v>
      </c>
      <c r="AD39" s="20">
        <f t="shared" si="12"/>
        <v>0</v>
      </c>
      <c r="AE39" s="22">
        <f t="shared" si="4"/>
        <v>0</v>
      </c>
      <c r="AF39" s="22">
        <f t="shared" si="5"/>
        <v>0</v>
      </c>
      <c r="AG39" s="23">
        <f t="shared" si="0"/>
        <v>0</v>
      </c>
    </row>
    <row r="40" spans="1:33" x14ac:dyDescent="0.2">
      <c r="A40" s="35" t="s">
        <v>97</v>
      </c>
      <c r="B40" s="36"/>
      <c r="C40" s="79">
        <f>$G$3*0.8*12*$D$54</f>
        <v>5816.3519999999999</v>
      </c>
      <c r="D40" s="23">
        <f t="shared" si="16"/>
        <v>484.69599999999997</v>
      </c>
      <c r="E40" s="23">
        <f t="shared" si="17"/>
        <v>0.56359999999999999</v>
      </c>
      <c r="F40" s="36"/>
      <c r="G40" s="39"/>
      <c r="H40" s="50"/>
      <c r="S40" s="7">
        <f t="shared" si="3"/>
        <v>2057</v>
      </c>
      <c r="T40" s="20">
        <f t="shared" si="13"/>
        <v>0</v>
      </c>
      <c r="U40" s="21">
        <f t="shared" si="8"/>
        <v>0</v>
      </c>
      <c r="V40" s="22">
        <f t="shared" si="9"/>
        <v>0</v>
      </c>
      <c r="W40" s="23">
        <f t="shared" si="10"/>
        <v>0</v>
      </c>
      <c r="AC40" s="7">
        <f t="shared" si="11"/>
        <v>36</v>
      </c>
      <c r="AD40" s="20">
        <f t="shared" si="12"/>
        <v>0</v>
      </c>
      <c r="AE40" s="22">
        <f t="shared" si="4"/>
        <v>0</v>
      </c>
      <c r="AF40" s="22">
        <f t="shared" si="5"/>
        <v>0</v>
      </c>
      <c r="AG40" s="23">
        <f t="shared" si="0"/>
        <v>0</v>
      </c>
    </row>
    <row r="41" spans="1:33" x14ac:dyDescent="0.2">
      <c r="A41" s="35" t="s">
        <v>98</v>
      </c>
      <c r="B41" s="36"/>
      <c r="C41" s="79">
        <f>$G$3*0.6*12*$D$54</f>
        <v>4362.2640000000001</v>
      </c>
      <c r="D41" s="23">
        <f t="shared" si="16"/>
        <v>363.52199999999999</v>
      </c>
      <c r="E41" s="23">
        <f t="shared" si="17"/>
        <v>0.42269999999999996</v>
      </c>
      <c r="F41" s="36"/>
      <c r="G41" s="39"/>
      <c r="H41" s="36"/>
      <c r="S41" s="7">
        <f t="shared" si="3"/>
        <v>2058</v>
      </c>
      <c r="T41" s="20">
        <f t="shared" si="13"/>
        <v>0</v>
      </c>
      <c r="U41" s="21">
        <f t="shared" si="8"/>
        <v>0</v>
      </c>
      <c r="V41" s="22">
        <f t="shared" si="9"/>
        <v>0</v>
      </c>
      <c r="W41" s="23">
        <f t="shared" si="10"/>
        <v>0</v>
      </c>
      <c r="AC41" s="7">
        <f t="shared" si="11"/>
        <v>37</v>
      </c>
      <c r="AD41" s="20">
        <f t="shared" si="12"/>
        <v>0</v>
      </c>
      <c r="AE41" s="22">
        <f t="shared" si="4"/>
        <v>0</v>
      </c>
      <c r="AF41" s="22">
        <f t="shared" si="5"/>
        <v>0</v>
      </c>
      <c r="AG41" s="23">
        <f t="shared" si="0"/>
        <v>0</v>
      </c>
    </row>
    <row r="42" spans="1:33" x14ac:dyDescent="0.2">
      <c r="A42" s="35" t="s">
        <v>99</v>
      </c>
      <c r="B42" s="36"/>
      <c r="C42" s="79">
        <f>$G$3*0.15*12*$D$54</f>
        <v>1090.566</v>
      </c>
      <c r="D42" s="23">
        <f t="shared" si="16"/>
        <v>90.880499999999998</v>
      </c>
      <c r="E42" s="23">
        <f t="shared" si="17"/>
        <v>0.10567499999999999</v>
      </c>
      <c r="F42" s="36"/>
      <c r="G42" s="39"/>
      <c r="H42" s="36"/>
      <c r="S42" s="7">
        <f t="shared" si="3"/>
        <v>2059</v>
      </c>
      <c r="T42" s="20">
        <f t="shared" si="13"/>
        <v>0</v>
      </c>
      <c r="U42" s="21">
        <f t="shared" si="8"/>
        <v>0</v>
      </c>
      <c r="V42" s="22">
        <f t="shared" si="9"/>
        <v>0</v>
      </c>
      <c r="W42" s="23">
        <f t="shared" si="10"/>
        <v>0</v>
      </c>
      <c r="AC42" s="7">
        <f t="shared" si="11"/>
        <v>38</v>
      </c>
      <c r="AD42" s="20">
        <f t="shared" si="12"/>
        <v>0</v>
      </c>
      <c r="AE42" s="22">
        <f t="shared" si="4"/>
        <v>0</v>
      </c>
      <c r="AF42" s="22">
        <f t="shared" si="5"/>
        <v>0</v>
      </c>
      <c r="AG42" s="23">
        <f t="shared" si="0"/>
        <v>0</v>
      </c>
    </row>
    <row r="43" spans="1:33" x14ac:dyDescent="0.2">
      <c r="A43" s="35" t="s">
        <v>100</v>
      </c>
      <c r="B43" s="36"/>
      <c r="C43" s="79"/>
      <c r="D43" s="23">
        <f t="shared" si="16"/>
        <v>0</v>
      </c>
      <c r="E43" s="23">
        <f t="shared" si="17"/>
        <v>0</v>
      </c>
      <c r="F43" s="36"/>
      <c r="G43" s="39"/>
      <c r="H43" s="36"/>
      <c r="S43" s="7">
        <f t="shared" si="3"/>
        <v>2060</v>
      </c>
      <c r="T43" s="20">
        <f t="shared" si="13"/>
        <v>0</v>
      </c>
      <c r="U43" s="21">
        <f t="shared" si="8"/>
        <v>0</v>
      </c>
      <c r="V43" s="22">
        <f t="shared" si="9"/>
        <v>0</v>
      </c>
      <c r="W43" s="23">
        <f t="shared" si="10"/>
        <v>0</v>
      </c>
      <c r="AC43" s="7">
        <f t="shared" si="11"/>
        <v>39</v>
      </c>
      <c r="AD43" s="20">
        <f t="shared" si="12"/>
        <v>0</v>
      </c>
      <c r="AE43" s="22">
        <f t="shared" si="4"/>
        <v>0</v>
      </c>
      <c r="AF43" s="22">
        <f t="shared" si="5"/>
        <v>0</v>
      </c>
      <c r="AG43" s="23">
        <f t="shared" si="0"/>
        <v>0</v>
      </c>
    </row>
    <row r="44" spans="1:33" x14ac:dyDescent="0.2">
      <c r="A44" s="35" t="s">
        <v>101</v>
      </c>
      <c r="B44" s="36"/>
      <c r="C44" s="79">
        <f>150*1.3*12*$D$54</f>
        <v>1648.53</v>
      </c>
      <c r="D44" s="23">
        <f t="shared" si="16"/>
        <v>137.3775</v>
      </c>
      <c r="E44" s="23">
        <f t="shared" si="17"/>
        <v>0.15974127906976743</v>
      </c>
      <c r="F44" s="36"/>
      <c r="G44" s="39"/>
      <c r="H44" s="36"/>
      <c r="S44" s="7">
        <f t="shared" si="3"/>
        <v>2061</v>
      </c>
      <c r="T44" s="20">
        <f t="shared" si="13"/>
        <v>0</v>
      </c>
      <c r="U44" s="21">
        <f t="shared" si="8"/>
        <v>0</v>
      </c>
      <c r="V44" s="22">
        <f t="shared" si="9"/>
        <v>0</v>
      </c>
      <c r="W44" s="23">
        <f t="shared" si="10"/>
        <v>0</v>
      </c>
      <c r="AC44" s="7">
        <f t="shared" si="11"/>
        <v>40</v>
      </c>
      <c r="AD44" s="20">
        <f t="shared" si="12"/>
        <v>0</v>
      </c>
      <c r="AE44" s="22">
        <f t="shared" si="4"/>
        <v>0</v>
      </c>
      <c r="AF44" s="22">
        <f t="shared" si="5"/>
        <v>0</v>
      </c>
      <c r="AG44" s="23">
        <f t="shared" si="0"/>
        <v>0</v>
      </c>
    </row>
    <row r="45" spans="1:33" x14ac:dyDescent="0.2">
      <c r="A45" s="35" t="s">
        <v>102</v>
      </c>
      <c r="B45" s="36"/>
      <c r="C45" s="79">
        <f>$G$3*0.05*12*$D$54</f>
        <v>363.52199999999999</v>
      </c>
      <c r="D45" s="23">
        <f t="shared" si="16"/>
        <v>30.293499999999998</v>
      </c>
      <c r="E45" s="23">
        <f t="shared" si="17"/>
        <v>3.5224999999999999E-2</v>
      </c>
      <c r="F45" s="36"/>
      <c r="G45" s="39"/>
      <c r="H45" s="36"/>
      <c r="S45" s="7">
        <f t="shared" si="3"/>
        <v>2062</v>
      </c>
      <c r="T45" s="20">
        <f t="shared" si="13"/>
        <v>0</v>
      </c>
      <c r="U45" s="21">
        <f t="shared" si="8"/>
        <v>0</v>
      </c>
      <c r="V45" s="22"/>
      <c r="W45" s="23">
        <f t="shared" si="10"/>
        <v>0</v>
      </c>
      <c r="AC45" s="7">
        <f t="shared" si="11"/>
        <v>41</v>
      </c>
      <c r="AD45" s="20">
        <f t="shared" si="12"/>
        <v>0</v>
      </c>
      <c r="AE45" s="22">
        <f t="shared" si="4"/>
        <v>0</v>
      </c>
      <c r="AF45" s="22"/>
      <c r="AG45" s="23">
        <f t="shared" si="0"/>
        <v>0</v>
      </c>
    </row>
    <row r="46" spans="1:33" x14ac:dyDescent="0.2">
      <c r="A46" s="35" t="s">
        <v>103</v>
      </c>
      <c r="B46" s="36"/>
      <c r="C46" s="79">
        <f>$G$3*0.4*12*$D$54</f>
        <v>2908.1759999999999</v>
      </c>
      <c r="D46" s="23">
        <f t="shared" si="16"/>
        <v>242.34799999999998</v>
      </c>
      <c r="E46" s="23">
        <f t="shared" si="17"/>
        <v>0.28179999999999999</v>
      </c>
      <c r="F46" s="36"/>
      <c r="G46" s="39"/>
      <c r="H46" s="36"/>
      <c r="R46" s="9" t="str">
        <f>A10</f>
        <v>Investointi 1:</v>
      </c>
      <c r="S46" s="14"/>
      <c r="T46" s="15"/>
      <c r="U46" s="16"/>
      <c r="V46" s="16"/>
      <c r="W46" s="15"/>
      <c r="AB46" s="9" t="str">
        <f>A27</f>
        <v>Investointi 17:</v>
      </c>
      <c r="AC46" s="14">
        <f>D27</f>
        <v>0</v>
      </c>
      <c r="AD46" s="15">
        <f>B27</f>
        <v>0</v>
      </c>
      <c r="AE46" s="16">
        <f>AD46*$C$27/2</f>
        <v>0</v>
      </c>
      <c r="AF46" s="16">
        <f t="shared" si="5"/>
        <v>0</v>
      </c>
      <c r="AG46" s="15">
        <f t="shared" si="0"/>
        <v>0</v>
      </c>
    </row>
    <row r="47" spans="1:33" x14ac:dyDescent="0.2">
      <c r="A47" s="35" t="s">
        <v>104</v>
      </c>
      <c r="B47" s="36"/>
      <c r="C47" s="79">
        <f>$G$3*0.15*12*$D$54</f>
        <v>1090.566</v>
      </c>
      <c r="D47" s="23">
        <f t="shared" si="16"/>
        <v>90.880499999999998</v>
      </c>
      <c r="E47" s="23">
        <f t="shared" si="17"/>
        <v>0.10567499999999999</v>
      </c>
      <c r="F47" s="36"/>
      <c r="G47" s="39"/>
      <c r="H47" s="36"/>
      <c r="R47" s="7" t="s">
        <v>23</v>
      </c>
      <c r="S47" s="7"/>
      <c r="T47" s="20"/>
      <c r="U47" s="21"/>
      <c r="V47" s="22"/>
      <c r="W47" s="23"/>
      <c r="AC47" s="7">
        <f>AC46+1</f>
        <v>1</v>
      </c>
      <c r="AD47" s="20">
        <f>AD46-AE46</f>
        <v>0</v>
      </c>
      <c r="AE47" s="22">
        <f t="shared" ref="AE47:AE87" si="18">AD47*$C$27</f>
        <v>0</v>
      </c>
      <c r="AF47" s="22">
        <f t="shared" si="5"/>
        <v>0</v>
      </c>
      <c r="AG47" s="23">
        <f t="shared" si="0"/>
        <v>0</v>
      </c>
    </row>
    <row r="48" spans="1:33" x14ac:dyDescent="0.2">
      <c r="A48" s="35" t="s">
        <v>105</v>
      </c>
      <c r="B48" s="36"/>
      <c r="C48" s="79">
        <f>$G$3*0.1*12*$D$54</f>
        <v>727.04399999999998</v>
      </c>
      <c r="D48" s="23">
        <f t="shared" si="16"/>
        <v>60.586999999999996</v>
      </c>
      <c r="E48" s="23">
        <f t="shared" si="17"/>
        <v>7.0449999999999999E-2</v>
      </c>
      <c r="F48" s="36"/>
      <c r="G48" s="39"/>
      <c r="H48" s="36"/>
      <c r="R48" s="20" t="e">
        <f>B10/D10</f>
        <v>#DIV/0!</v>
      </c>
      <c r="S48" s="7"/>
      <c r="T48" s="20"/>
      <c r="U48" s="21"/>
      <c r="V48" s="22"/>
      <c r="W48" s="23"/>
      <c r="AB48" s="24"/>
      <c r="AC48" s="7">
        <f t="shared" ref="AC48:AC87" si="19">AC47+1</f>
        <v>2</v>
      </c>
      <c r="AD48" s="20">
        <f t="shared" ref="AD48:AD87" si="20">AD47-AE47</f>
        <v>0</v>
      </c>
      <c r="AE48" s="22">
        <f t="shared" si="18"/>
        <v>0</v>
      </c>
      <c r="AF48" s="22">
        <f t="shared" si="5"/>
        <v>0</v>
      </c>
      <c r="AG48" s="23">
        <f t="shared" si="0"/>
        <v>0</v>
      </c>
    </row>
    <row r="49" spans="1:42" x14ac:dyDescent="0.2">
      <c r="A49" s="32"/>
      <c r="B49" s="33" t="s">
        <v>90</v>
      </c>
      <c r="C49" s="14">
        <f>SUM(C38:C48)</f>
        <v>22369.284000000003</v>
      </c>
      <c r="D49" s="15">
        <f>SUM(D38:D48)</f>
        <v>1864.107</v>
      </c>
      <c r="E49" s="15">
        <f>SUM(E38:E48)</f>
        <v>2.1675662790697676</v>
      </c>
      <c r="F49" s="33"/>
      <c r="G49" s="31"/>
      <c r="R49" s="29"/>
      <c r="S49" s="7"/>
      <c r="T49" s="20"/>
      <c r="U49" s="21"/>
      <c r="V49" s="22"/>
      <c r="W49" s="23"/>
      <c r="AC49" s="7">
        <f t="shared" si="19"/>
        <v>3</v>
      </c>
      <c r="AD49" s="20">
        <f t="shared" si="20"/>
        <v>0</v>
      </c>
      <c r="AE49" s="22">
        <f t="shared" si="18"/>
        <v>0</v>
      </c>
      <c r="AF49" s="22">
        <f t="shared" si="5"/>
        <v>0</v>
      </c>
      <c r="AG49" s="23">
        <f t="shared" si="0"/>
        <v>0</v>
      </c>
    </row>
    <row r="50" spans="1:42" x14ac:dyDescent="0.2">
      <c r="R50" s="29"/>
      <c r="S50" s="7"/>
      <c r="T50" s="20"/>
      <c r="U50" s="21"/>
      <c r="V50" s="22"/>
      <c r="W50" s="23"/>
      <c r="AC50" s="7">
        <f t="shared" si="19"/>
        <v>4</v>
      </c>
      <c r="AD50" s="20">
        <f t="shared" si="20"/>
        <v>0</v>
      </c>
      <c r="AE50" s="22">
        <f t="shared" si="18"/>
        <v>0</v>
      </c>
      <c r="AF50" s="22">
        <f t="shared" si="5"/>
        <v>0</v>
      </c>
      <c r="AG50" s="23">
        <f t="shared" si="0"/>
        <v>0</v>
      </c>
    </row>
    <row r="51" spans="1:42" ht="14.25" x14ac:dyDescent="0.2">
      <c r="A51" s="32" t="s">
        <v>106</v>
      </c>
      <c r="B51" s="33"/>
      <c r="C51" s="25" t="s">
        <v>82</v>
      </c>
      <c r="D51" s="25" t="s">
        <v>83</v>
      </c>
      <c r="E51" s="25" t="s">
        <v>84</v>
      </c>
      <c r="F51" s="33"/>
      <c r="G51" s="31"/>
      <c r="R51" s="29"/>
      <c r="S51" s="7"/>
      <c r="T51" s="20"/>
      <c r="U51" s="21"/>
      <c r="V51" s="22"/>
      <c r="W51" s="23"/>
      <c r="AC51" s="7">
        <f t="shared" si="19"/>
        <v>5</v>
      </c>
      <c r="AD51" s="20">
        <f t="shared" si="20"/>
        <v>0</v>
      </c>
      <c r="AE51" s="22">
        <f t="shared" si="18"/>
        <v>0</v>
      </c>
      <c r="AF51" s="22">
        <f t="shared" si="5"/>
        <v>0</v>
      </c>
      <c r="AG51" s="23">
        <f t="shared" si="0"/>
        <v>0</v>
      </c>
    </row>
    <row r="52" spans="1:42" x14ac:dyDescent="0.2">
      <c r="A52" s="12"/>
      <c r="B52" s="51"/>
      <c r="C52" s="52">
        <f>C35+C49</f>
        <v>111036.55538222224</v>
      </c>
      <c r="D52" s="20">
        <f>D35+D49</f>
        <v>9253.0462818518536</v>
      </c>
      <c r="E52" s="20">
        <f>E35+E49</f>
        <v>10.759356141688201</v>
      </c>
      <c r="F52" s="51"/>
      <c r="G52" s="53"/>
      <c r="R52" s="29"/>
      <c r="S52" s="7"/>
      <c r="T52" s="20"/>
      <c r="U52" s="21"/>
      <c r="V52" s="22"/>
      <c r="W52" s="23"/>
      <c r="AC52" s="7">
        <f t="shared" si="19"/>
        <v>6</v>
      </c>
      <c r="AD52" s="20">
        <f t="shared" si="20"/>
        <v>0</v>
      </c>
      <c r="AE52" s="22">
        <f t="shared" si="18"/>
        <v>0</v>
      </c>
      <c r="AF52" s="22">
        <f t="shared" si="5"/>
        <v>0</v>
      </c>
      <c r="AG52" s="23">
        <f t="shared" si="0"/>
        <v>0</v>
      </c>
    </row>
    <row r="53" spans="1:42" x14ac:dyDescent="0.2">
      <c r="F53" s="3" t="s">
        <v>132</v>
      </c>
      <c r="G53">
        <v>860</v>
      </c>
      <c r="S53" s="7"/>
      <c r="T53" s="20"/>
      <c r="U53" s="21"/>
      <c r="V53" s="22"/>
      <c r="W53" s="23"/>
      <c r="AC53" s="7">
        <f t="shared" si="19"/>
        <v>7</v>
      </c>
      <c r="AD53" s="20">
        <f t="shared" si="20"/>
        <v>0</v>
      </c>
      <c r="AE53" s="22">
        <f t="shared" si="18"/>
        <v>0</v>
      </c>
      <c r="AF53" s="22">
        <f t="shared" si="5"/>
        <v>0</v>
      </c>
      <c r="AG53" s="23">
        <f t="shared" si="0"/>
        <v>0</v>
      </c>
    </row>
    <row r="54" spans="1:42" ht="15" x14ac:dyDescent="0.2">
      <c r="A54" s="2" t="s">
        <v>129</v>
      </c>
      <c r="B54" s="85">
        <v>2628080</v>
      </c>
      <c r="C54" s="2" t="s">
        <v>134</v>
      </c>
      <c r="D54" s="90">
        <v>0.70450000000000002</v>
      </c>
      <c r="E54" s="85">
        <f>B54*D54+34500</f>
        <v>1885982.36</v>
      </c>
      <c r="F54" s="91">
        <f>G53*D54</f>
        <v>605.87</v>
      </c>
      <c r="S54" s="7"/>
      <c r="T54" s="20"/>
      <c r="U54" s="21"/>
      <c r="V54" s="22"/>
      <c r="W54" s="23"/>
      <c r="AC54" s="7">
        <f t="shared" si="19"/>
        <v>8</v>
      </c>
      <c r="AD54" s="20">
        <f t="shared" si="20"/>
        <v>0</v>
      </c>
      <c r="AE54" s="22">
        <f t="shared" si="18"/>
        <v>0</v>
      </c>
      <c r="AF54" s="22">
        <f t="shared" si="5"/>
        <v>0</v>
      </c>
      <c r="AG54" s="23">
        <f t="shared" si="0"/>
        <v>0</v>
      </c>
    </row>
    <row r="55" spans="1:42" ht="15" x14ac:dyDescent="0.2">
      <c r="A55" s="2"/>
      <c r="B55" s="2"/>
      <c r="C55" s="2"/>
      <c r="D55" s="2" t="s">
        <v>130</v>
      </c>
      <c r="E55" s="85">
        <v>-220000</v>
      </c>
      <c r="F55" s="92">
        <f>G53-F54</f>
        <v>254.13</v>
      </c>
      <c r="S55" s="7"/>
      <c r="T55" s="20"/>
      <c r="U55" s="21"/>
      <c r="V55" s="22"/>
      <c r="W55" s="23"/>
      <c r="AC55" s="7">
        <f t="shared" si="19"/>
        <v>9</v>
      </c>
      <c r="AD55" s="20">
        <f t="shared" si="20"/>
        <v>0</v>
      </c>
      <c r="AE55" s="22">
        <f t="shared" si="18"/>
        <v>0</v>
      </c>
      <c r="AF55" s="22">
        <f t="shared" si="5"/>
        <v>0</v>
      </c>
      <c r="AG55" s="23">
        <f t="shared" si="0"/>
        <v>0</v>
      </c>
    </row>
    <row r="56" spans="1:42" ht="15.75" x14ac:dyDescent="0.25">
      <c r="A56" s="2"/>
      <c r="B56" s="86" t="s">
        <v>131</v>
      </c>
      <c r="C56" s="87"/>
      <c r="D56" s="86"/>
      <c r="E56" s="88">
        <f>SUM(E54:E55)</f>
        <v>1665982.36</v>
      </c>
      <c r="S56" s="7"/>
      <c r="T56" s="20"/>
      <c r="U56" s="21"/>
      <c r="V56" s="22"/>
      <c r="W56" s="23"/>
      <c r="AC56" s="7">
        <f t="shared" si="19"/>
        <v>10</v>
      </c>
      <c r="AD56" s="20">
        <f t="shared" si="20"/>
        <v>0</v>
      </c>
      <c r="AE56" s="22">
        <f t="shared" si="18"/>
        <v>0</v>
      </c>
      <c r="AF56" s="22">
        <f t="shared" si="5"/>
        <v>0</v>
      </c>
      <c r="AG56" s="23">
        <f t="shared" si="0"/>
        <v>0</v>
      </c>
    </row>
    <row r="57" spans="1:42" x14ac:dyDescent="0.2">
      <c r="S57" s="7"/>
      <c r="T57" s="20"/>
      <c r="U57" s="21"/>
      <c r="V57" s="22"/>
      <c r="W57" s="23"/>
      <c r="AC57" s="7">
        <f t="shared" si="19"/>
        <v>11</v>
      </c>
      <c r="AD57" s="20">
        <f t="shared" si="20"/>
        <v>0</v>
      </c>
      <c r="AE57" s="22">
        <f t="shared" si="18"/>
        <v>0</v>
      </c>
      <c r="AF57" s="22">
        <f t="shared" si="5"/>
        <v>0</v>
      </c>
      <c r="AG57" s="23">
        <f t="shared" si="0"/>
        <v>0</v>
      </c>
    </row>
    <row r="58" spans="1:42" hidden="1" x14ac:dyDescent="0.2">
      <c r="S58" s="7"/>
      <c r="T58" s="20"/>
      <c r="U58" s="21"/>
      <c r="V58" s="22"/>
      <c r="W58" s="23"/>
      <c r="AC58" s="7">
        <f t="shared" si="19"/>
        <v>12</v>
      </c>
      <c r="AD58" s="20">
        <f t="shared" si="20"/>
        <v>0</v>
      </c>
      <c r="AE58" s="22">
        <f t="shared" si="18"/>
        <v>0</v>
      </c>
      <c r="AF58" s="22">
        <f t="shared" si="5"/>
        <v>0</v>
      </c>
      <c r="AG58" s="23">
        <f t="shared" si="0"/>
        <v>0</v>
      </c>
      <c r="AP58" s="54"/>
    </row>
    <row r="59" spans="1:42" hidden="1" x14ac:dyDescent="0.2">
      <c r="S59" s="7"/>
      <c r="T59" s="20"/>
      <c r="U59" s="21"/>
      <c r="V59" s="22"/>
      <c r="W59" s="23"/>
      <c r="AC59" s="7">
        <f t="shared" si="19"/>
        <v>13</v>
      </c>
      <c r="AD59" s="20">
        <f t="shared" si="20"/>
        <v>0</v>
      </c>
      <c r="AE59" s="22">
        <f t="shared" si="18"/>
        <v>0</v>
      </c>
      <c r="AF59" s="22">
        <f t="shared" si="5"/>
        <v>0</v>
      </c>
      <c r="AG59" s="23">
        <f t="shared" si="0"/>
        <v>0</v>
      </c>
    </row>
    <row r="60" spans="1:42" hidden="1" x14ac:dyDescent="0.2">
      <c r="S60" s="7"/>
      <c r="T60" s="20"/>
      <c r="U60" s="21"/>
      <c r="V60" s="22"/>
      <c r="W60" s="23"/>
      <c r="AC60" s="7">
        <f t="shared" si="19"/>
        <v>14</v>
      </c>
      <c r="AD60" s="20">
        <f t="shared" si="20"/>
        <v>0</v>
      </c>
      <c r="AE60" s="22">
        <f t="shared" si="18"/>
        <v>0</v>
      </c>
      <c r="AF60" s="22">
        <f t="shared" si="5"/>
        <v>0</v>
      </c>
      <c r="AG60" s="23">
        <f t="shared" si="0"/>
        <v>0</v>
      </c>
    </row>
    <row r="61" spans="1:42" hidden="1" x14ac:dyDescent="0.2">
      <c r="S61" s="7"/>
      <c r="T61" s="20"/>
      <c r="U61" s="21"/>
      <c r="V61" s="22"/>
      <c r="W61" s="23"/>
      <c r="AC61" s="7">
        <f t="shared" si="19"/>
        <v>15</v>
      </c>
      <c r="AD61" s="20">
        <f t="shared" si="20"/>
        <v>0</v>
      </c>
      <c r="AE61" s="22">
        <f t="shared" si="18"/>
        <v>0</v>
      </c>
      <c r="AF61" s="22">
        <f t="shared" si="5"/>
        <v>0</v>
      </c>
      <c r="AG61" s="23">
        <f t="shared" si="0"/>
        <v>0</v>
      </c>
    </row>
    <row r="62" spans="1:42" hidden="1" x14ac:dyDescent="0.2">
      <c r="S62" s="7"/>
      <c r="T62" s="20"/>
      <c r="U62" s="21"/>
      <c r="V62" s="22"/>
      <c r="W62" s="23"/>
      <c r="AC62" s="7">
        <f t="shared" si="19"/>
        <v>16</v>
      </c>
      <c r="AD62" s="20">
        <f t="shared" si="20"/>
        <v>0</v>
      </c>
      <c r="AE62" s="22">
        <f t="shared" si="18"/>
        <v>0</v>
      </c>
      <c r="AF62" s="22">
        <f t="shared" si="5"/>
        <v>0</v>
      </c>
      <c r="AG62" s="23">
        <f t="shared" si="0"/>
        <v>0</v>
      </c>
    </row>
    <row r="63" spans="1:42" hidden="1" x14ac:dyDescent="0.2">
      <c r="S63" s="7"/>
      <c r="T63" s="20"/>
      <c r="U63" s="21"/>
      <c r="V63" s="22"/>
      <c r="W63" s="23"/>
      <c r="AC63" s="7">
        <f t="shared" si="19"/>
        <v>17</v>
      </c>
      <c r="AD63" s="20">
        <f t="shared" si="20"/>
        <v>0</v>
      </c>
      <c r="AE63" s="22">
        <f t="shared" si="18"/>
        <v>0</v>
      </c>
      <c r="AF63" s="22">
        <f t="shared" si="5"/>
        <v>0</v>
      </c>
      <c r="AG63" s="23">
        <f t="shared" si="0"/>
        <v>0</v>
      </c>
    </row>
    <row r="64" spans="1:42" ht="21" hidden="1" customHeight="1" x14ac:dyDescent="0.2">
      <c r="S64" s="7"/>
      <c r="T64" s="20"/>
      <c r="U64" s="21"/>
      <c r="V64" s="22"/>
      <c r="W64" s="23"/>
      <c r="AC64" s="7">
        <f t="shared" si="19"/>
        <v>18</v>
      </c>
      <c r="AD64" s="20">
        <f t="shared" si="20"/>
        <v>0</v>
      </c>
      <c r="AE64" s="22">
        <f t="shared" si="18"/>
        <v>0</v>
      </c>
      <c r="AF64" s="22">
        <f t="shared" si="5"/>
        <v>0</v>
      </c>
      <c r="AG64" s="23">
        <f t="shared" si="0"/>
        <v>0</v>
      </c>
    </row>
    <row r="65" spans="1:33" hidden="1" x14ac:dyDescent="0.2">
      <c r="R65" s="54"/>
      <c r="S65" s="7"/>
      <c r="T65" s="20"/>
      <c r="U65" s="21"/>
      <c r="V65" s="22"/>
      <c r="W65" s="23"/>
      <c r="AC65" s="7">
        <f t="shared" si="19"/>
        <v>19</v>
      </c>
      <c r="AD65" s="20">
        <f t="shared" si="20"/>
        <v>0</v>
      </c>
      <c r="AE65" s="22">
        <f t="shared" si="18"/>
        <v>0</v>
      </c>
      <c r="AF65" s="22">
        <f t="shared" si="5"/>
        <v>0</v>
      </c>
      <c r="AG65" s="23">
        <f t="shared" si="0"/>
        <v>0</v>
      </c>
    </row>
    <row r="66" spans="1:33" hidden="1" x14ac:dyDescent="0.2">
      <c r="R66" s="54"/>
      <c r="S66" s="7"/>
      <c r="T66" s="20"/>
      <c r="U66" s="21"/>
      <c r="V66" s="22"/>
      <c r="W66" s="23"/>
      <c r="AC66" s="7">
        <f t="shared" si="19"/>
        <v>20</v>
      </c>
      <c r="AD66" s="20">
        <f t="shared" si="20"/>
        <v>0</v>
      </c>
      <c r="AE66" s="22">
        <f t="shared" si="18"/>
        <v>0</v>
      </c>
      <c r="AF66" s="22">
        <f t="shared" si="5"/>
        <v>0</v>
      </c>
      <c r="AG66" s="23">
        <f t="shared" si="0"/>
        <v>0</v>
      </c>
    </row>
    <row r="67" spans="1:33" ht="15" hidden="1" x14ac:dyDescent="0.2">
      <c r="A67" s="4" t="s">
        <v>107</v>
      </c>
      <c r="C67" s="1">
        <f>C1</f>
        <v>2021</v>
      </c>
      <c r="R67" s="29"/>
      <c r="S67" s="7">
        <f t="shared" ref="S67:S87" si="21">S66+1</f>
        <v>1</v>
      </c>
      <c r="T67" s="20">
        <f t="shared" ref="T67:T87" si="22">T66-U66</f>
        <v>0</v>
      </c>
      <c r="U67" s="21" t="e">
        <f t="shared" ref="U67:U87" si="23">IF($R$48&lt;T67,$R$48,T67)</f>
        <v>#DIV/0!</v>
      </c>
      <c r="V67" s="22" t="e">
        <f t="shared" ref="V67:V86" si="24">T68*$B$34</f>
        <v>#DIV/0!</v>
      </c>
      <c r="W67" s="23" t="e">
        <f t="shared" ref="W67:W109" si="25">SUM(U67:V67)</f>
        <v>#DIV/0!</v>
      </c>
      <c r="AC67" s="7">
        <f t="shared" si="19"/>
        <v>21</v>
      </c>
      <c r="AD67" s="20">
        <f t="shared" si="20"/>
        <v>0</v>
      </c>
      <c r="AE67" s="22">
        <f t="shared" si="18"/>
        <v>0</v>
      </c>
      <c r="AF67" s="22">
        <f t="shared" si="5"/>
        <v>0</v>
      </c>
      <c r="AG67" s="23">
        <f t="shared" si="0"/>
        <v>0</v>
      </c>
    </row>
    <row r="68" spans="1:33" hidden="1" x14ac:dyDescent="0.2">
      <c r="B68" s="36"/>
      <c r="C68" s="36"/>
      <c r="D68" s="36"/>
      <c r="E68" s="36"/>
      <c r="F68" s="36"/>
      <c r="G68" s="36"/>
      <c r="R68" s="54"/>
      <c r="S68" s="7">
        <f t="shared" si="21"/>
        <v>2</v>
      </c>
      <c r="T68" s="20" t="e">
        <f t="shared" si="22"/>
        <v>#DIV/0!</v>
      </c>
      <c r="U68" s="21" t="e">
        <f t="shared" si="23"/>
        <v>#DIV/0!</v>
      </c>
      <c r="V68" s="22" t="e">
        <f t="shared" si="24"/>
        <v>#DIV/0!</v>
      </c>
      <c r="W68" s="23" t="e">
        <f t="shared" si="25"/>
        <v>#DIV/0!</v>
      </c>
      <c r="AC68" s="7">
        <f t="shared" si="19"/>
        <v>22</v>
      </c>
      <c r="AD68" s="20">
        <f t="shared" si="20"/>
        <v>0</v>
      </c>
      <c r="AE68" s="22">
        <f t="shared" si="18"/>
        <v>0</v>
      </c>
      <c r="AF68" s="22">
        <f t="shared" si="5"/>
        <v>0</v>
      </c>
      <c r="AG68" s="23">
        <f t="shared" ref="AG68:AG140" si="26">SUM(AE68:AF68)</f>
        <v>0</v>
      </c>
    </row>
    <row r="69" spans="1:33" hidden="1" x14ac:dyDescent="0.2">
      <c r="A69" s="29" t="s">
        <v>108</v>
      </c>
      <c r="B69" s="29"/>
      <c r="C69" s="29"/>
      <c r="D69" s="29"/>
      <c r="E69" s="29"/>
      <c r="F69" s="29"/>
      <c r="G69" s="29"/>
      <c r="R69" s="54"/>
      <c r="S69" s="7">
        <f t="shared" si="21"/>
        <v>3</v>
      </c>
      <c r="T69" s="20" t="e">
        <f t="shared" si="22"/>
        <v>#DIV/0!</v>
      </c>
      <c r="U69" s="21" t="e">
        <f t="shared" si="23"/>
        <v>#DIV/0!</v>
      </c>
      <c r="V69" s="22" t="e">
        <f t="shared" si="24"/>
        <v>#DIV/0!</v>
      </c>
      <c r="W69" s="23" t="e">
        <f t="shared" si="25"/>
        <v>#DIV/0!</v>
      </c>
      <c r="AC69" s="7">
        <f t="shared" si="19"/>
        <v>23</v>
      </c>
      <c r="AD69" s="20">
        <f t="shared" si="20"/>
        <v>0</v>
      </c>
      <c r="AE69" s="22">
        <f t="shared" si="18"/>
        <v>0</v>
      </c>
      <c r="AF69" s="22">
        <f t="shared" ref="AF69:AF86" si="27">AD70*$B$34</f>
        <v>0</v>
      </c>
      <c r="AG69" s="23">
        <f t="shared" si="26"/>
        <v>0</v>
      </c>
    </row>
    <row r="70" spans="1:33" ht="14.25" hidden="1" x14ac:dyDescent="0.2">
      <c r="A70" s="10" t="s">
        <v>109</v>
      </c>
      <c r="B70" s="55" t="s">
        <v>110</v>
      </c>
      <c r="C70" s="55" t="s">
        <v>111</v>
      </c>
      <c r="D70" s="55" t="s">
        <v>112</v>
      </c>
      <c r="E70" s="9" t="s">
        <v>113</v>
      </c>
      <c r="F70" s="9" t="s">
        <v>114</v>
      </c>
      <c r="G70" s="9" t="s">
        <v>115</v>
      </c>
      <c r="S70" s="7">
        <f>S69+1</f>
        <v>4</v>
      </c>
      <c r="T70" s="20" t="e">
        <f>T69-U69</f>
        <v>#DIV/0!</v>
      </c>
      <c r="U70" s="21" t="e">
        <f t="shared" si="23"/>
        <v>#DIV/0!</v>
      </c>
      <c r="V70" s="22" t="e">
        <f t="shared" si="24"/>
        <v>#DIV/0!</v>
      </c>
      <c r="W70" s="23" t="e">
        <f t="shared" si="25"/>
        <v>#DIV/0!</v>
      </c>
      <c r="AC70" s="7">
        <f t="shared" si="19"/>
        <v>24</v>
      </c>
      <c r="AD70" s="20">
        <f t="shared" si="20"/>
        <v>0</v>
      </c>
      <c r="AE70" s="22">
        <f t="shared" si="18"/>
        <v>0</v>
      </c>
      <c r="AF70" s="22">
        <f t="shared" si="27"/>
        <v>0</v>
      </c>
      <c r="AG70" s="23">
        <f t="shared" si="26"/>
        <v>0</v>
      </c>
    </row>
    <row r="71" spans="1:33" hidden="1" x14ac:dyDescent="0.2">
      <c r="A71" s="17" t="s">
        <v>22</v>
      </c>
      <c r="B71" s="83">
        <v>0</v>
      </c>
      <c r="C71" s="73" t="str">
        <f>IF(B71=0,"0",K5/B71+$H$38)</f>
        <v>0</v>
      </c>
      <c r="D71" s="56">
        <f>C71/12</f>
        <v>0</v>
      </c>
      <c r="E71" s="73" t="str">
        <f>IF(B71=0,"0",P5/B71)</f>
        <v>0</v>
      </c>
      <c r="F71" s="56">
        <f>E71/12</f>
        <v>0</v>
      </c>
      <c r="G71" s="56">
        <f>F71+D71</f>
        <v>0</v>
      </c>
      <c r="S71" s="7">
        <f t="shared" si="21"/>
        <v>5</v>
      </c>
      <c r="T71" s="20" t="e">
        <f t="shared" si="22"/>
        <v>#DIV/0!</v>
      </c>
      <c r="U71" s="21" t="e">
        <f t="shared" si="23"/>
        <v>#DIV/0!</v>
      </c>
      <c r="V71" s="22" t="e">
        <f t="shared" si="24"/>
        <v>#DIV/0!</v>
      </c>
      <c r="W71" s="23" t="e">
        <f t="shared" si="25"/>
        <v>#DIV/0!</v>
      </c>
      <c r="AC71" s="7">
        <f t="shared" si="19"/>
        <v>25</v>
      </c>
      <c r="AD71" s="20">
        <f t="shared" si="20"/>
        <v>0</v>
      </c>
      <c r="AE71" s="22">
        <f t="shared" si="18"/>
        <v>0</v>
      </c>
      <c r="AF71" s="22">
        <f t="shared" si="27"/>
        <v>0</v>
      </c>
      <c r="AG71" s="23">
        <f t="shared" si="26"/>
        <v>0</v>
      </c>
    </row>
    <row r="72" spans="1:33" ht="25.5" hidden="1" x14ac:dyDescent="0.2">
      <c r="A72" s="17" t="s">
        <v>116</v>
      </c>
      <c r="B72" s="83">
        <v>0</v>
      </c>
      <c r="C72" s="73" t="str">
        <f t="shared" ref="C72:C100" si="28">IF(B72=0,"0",K6/B72+$H$38)</f>
        <v>0</v>
      </c>
      <c r="D72" s="56">
        <f t="shared" ref="D72:D100" si="29">C72/12</f>
        <v>0</v>
      </c>
      <c r="E72" s="73" t="str">
        <f t="shared" ref="E72:E100" si="30">IF(B72=0,"0",P6/B72)</f>
        <v>0</v>
      </c>
      <c r="F72" s="56">
        <f t="shared" ref="F72:F100" si="31">E72/12</f>
        <v>0</v>
      </c>
      <c r="G72" s="56">
        <f t="shared" ref="G72:G100" si="32">F72+D72</f>
        <v>0</v>
      </c>
      <c r="S72" s="7">
        <f t="shared" si="21"/>
        <v>6</v>
      </c>
      <c r="T72" s="20" t="e">
        <f t="shared" si="22"/>
        <v>#DIV/0!</v>
      </c>
      <c r="U72" s="21" t="e">
        <f t="shared" si="23"/>
        <v>#DIV/0!</v>
      </c>
      <c r="V72" s="22" t="e">
        <f t="shared" si="24"/>
        <v>#DIV/0!</v>
      </c>
      <c r="W72" s="23" t="e">
        <f t="shared" si="25"/>
        <v>#DIV/0!</v>
      </c>
      <c r="AC72" s="7">
        <f t="shared" si="19"/>
        <v>26</v>
      </c>
      <c r="AD72" s="20">
        <f t="shared" si="20"/>
        <v>0</v>
      </c>
      <c r="AE72" s="22">
        <f t="shared" si="18"/>
        <v>0</v>
      </c>
      <c r="AF72" s="22">
        <f t="shared" si="27"/>
        <v>0</v>
      </c>
      <c r="AG72" s="23">
        <f t="shared" si="26"/>
        <v>0</v>
      </c>
    </row>
    <row r="73" spans="1:33" hidden="1" x14ac:dyDescent="0.2">
      <c r="A73" s="17" t="s">
        <v>28</v>
      </c>
      <c r="B73" s="83">
        <v>0</v>
      </c>
      <c r="C73" s="73" t="str">
        <f t="shared" si="28"/>
        <v>0</v>
      </c>
      <c r="D73" s="56">
        <f t="shared" si="29"/>
        <v>0</v>
      </c>
      <c r="E73" s="73" t="str">
        <f t="shared" si="30"/>
        <v>0</v>
      </c>
      <c r="F73" s="56">
        <f t="shared" si="31"/>
        <v>0</v>
      </c>
      <c r="G73" s="56">
        <f t="shared" si="32"/>
        <v>0</v>
      </c>
      <c r="S73" s="7">
        <f t="shared" si="21"/>
        <v>7</v>
      </c>
      <c r="T73" s="20" t="e">
        <f t="shared" si="22"/>
        <v>#DIV/0!</v>
      </c>
      <c r="U73" s="21" t="e">
        <f t="shared" si="23"/>
        <v>#DIV/0!</v>
      </c>
      <c r="V73" s="22" t="e">
        <f t="shared" si="24"/>
        <v>#DIV/0!</v>
      </c>
      <c r="W73" s="23" t="e">
        <f t="shared" si="25"/>
        <v>#DIV/0!</v>
      </c>
      <c r="AC73" s="7">
        <f t="shared" si="19"/>
        <v>27</v>
      </c>
      <c r="AD73" s="20">
        <f t="shared" si="20"/>
        <v>0</v>
      </c>
      <c r="AE73" s="22">
        <f t="shared" si="18"/>
        <v>0</v>
      </c>
      <c r="AF73" s="22">
        <f t="shared" si="27"/>
        <v>0</v>
      </c>
      <c r="AG73" s="23">
        <f t="shared" si="26"/>
        <v>0</v>
      </c>
    </row>
    <row r="74" spans="1:33" hidden="1" x14ac:dyDescent="0.2">
      <c r="A74" s="17" t="s">
        <v>36</v>
      </c>
      <c r="B74" s="83">
        <v>0</v>
      </c>
      <c r="C74" s="73" t="str">
        <f t="shared" si="28"/>
        <v>0</v>
      </c>
      <c r="D74" s="56">
        <f t="shared" si="29"/>
        <v>0</v>
      </c>
      <c r="E74" s="73" t="str">
        <f t="shared" si="30"/>
        <v>0</v>
      </c>
      <c r="F74" s="56">
        <f t="shared" si="31"/>
        <v>0</v>
      </c>
      <c r="G74" s="56">
        <f t="shared" si="32"/>
        <v>0</v>
      </c>
      <c r="S74" s="7">
        <f t="shared" si="21"/>
        <v>8</v>
      </c>
      <c r="T74" s="20" t="e">
        <f t="shared" si="22"/>
        <v>#DIV/0!</v>
      </c>
      <c r="U74" s="21" t="e">
        <f t="shared" si="23"/>
        <v>#DIV/0!</v>
      </c>
      <c r="V74" s="22" t="e">
        <f t="shared" si="24"/>
        <v>#DIV/0!</v>
      </c>
      <c r="W74" s="23" t="e">
        <f t="shared" si="25"/>
        <v>#DIV/0!</v>
      </c>
      <c r="AC74" s="7">
        <f t="shared" si="19"/>
        <v>28</v>
      </c>
      <c r="AD74" s="20">
        <f t="shared" si="20"/>
        <v>0</v>
      </c>
      <c r="AE74" s="22">
        <f t="shared" si="18"/>
        <v>0</v>
      </c>
      <c r="AF74" s="22">
        <f t="shared" si="27"/>
        <v>0</v>
      </c>
      <c r="AG74" s="23">
        <f t="shared" si="26"/>
        <v>0</v>
      </c>
    </row>
    <row r="75" spans="1:33" hidden="1" x14ac:dyDescent="0.2">
      <c r="A75" s="17" t="s">
        <v>38</v>
      </c>
      <c r="B75" s="83">
        <v>0</v>
      </c>
      <c r="C75" s="73" t="str">
        <f t="shared" si="28"/>
        <v>0</v>
      </c>
      <c r="D75" s="56">
        <f t="shared" si="29"/>
        <v>0</v>
      </c>
      <c r="E75" s="73" t="str">
        <f t="shared" si="30"/>
        <v>0</v>
      </c>
      <c r="F75" s="56">
        <f t="shared" si="31"/>
        <v>0</v>
      </c>
      <c r="G75" s="56">
        <f t="shared" si="32"/>
        <v>0</v>
      </c>
      <c r="S75" s="7">
        <f t="shared" si="21"/>
        <v>9</v>
      </c>
      <c r="T75" s="20" t="e">
        <f t="shared" si="22"/>
        <v>#DIV/0!</v>
      </c>
      <c r="U75" s="21" t="e">
        <f t="shared" si="23"/>
        <v>#DIV/0!</v>
      </c>
      <c r="V75" s="22" t="e">
        <f>T76*$B$34</f>
        <v>#DIV/0!</v>
      </c>
      <c r="W75" s="23" t="e">
        <f t="shared" si="25"/>
        <v>#DIV/0!</v>
      </c>
      <c r="AC75" s="7">
        <f t="shared" si="19"/>
        <v>29</v>
      </c>
      <c r="AD75" s="20">
        <f t="shared" si="20"/>
        <v>0</v>
      </c>
      <c r="AE75" s="22">
        <f t="shared" si="18"/>
        <v>0</v>
      </c>
      <c r="AF75" s="22">
        <f t="shared" si="27"/>
        <v>0</v>
      </c>
      <c r="AG75" s="23">
        <f t="shared" si="26"/>
        <v>0</v>
      </c>
    </row>
    <row r="76" spans="1:33" hidden="1" x14ac:dyDescent="0.2">
      <c r="A76" s="17" t="s">
        <v>39</v>
      </c>
      <c r="B76" s="83">
        <v>0</v>
      </c>
      <c r="C76" s="73" t="str">
        <f t="shared" si="28"/>
        <v>0</v>
      </c>
      <c r="D76" s="56">
        <f t="shared" si="29"/>
        <v>0</v>
      </c>
      <c r="E76" s="73" t="str">
        <f t="shared" si="30"/>
        <v>0</v>
      </c>
      <c r="F76" s="56">
        <f t="shared" si="31"/>
        <v>0</v>
      </c>
      <c r="G76" s="56">
        <f t="shared" si="32"/>
        <v>0</v>
      </c>
      <c r="S76" s="7">
        <f t="shared" si="21"/>
        <v>10</v>
      </c>
      <c r="T76" s="20" t="e">
        <f t="shared" si="22"/>
        <v>#DIV/0!</v>
      </c>
      <c r="U76" s="21" t="e">
        <f t="shared" si="23"/>
        <v>#DIV/0!</v>
      </c>
      <c r="V76" s="22" t="e">
        <f t="shared" si="24"/>
        <v>#DIV/0!</v>
      </c>
      <c r="W76" s="23" t="e">
        <f t="shared" si="25"/>
        <v>#DIV/0!</v>
      </c>
      <c r="AC76" s="7">
        <f t="shared" si="19"/>
        <v>30</v>
      </c>
      <c r="AD76" s="20">
        <f t="shared" si="20"/>
        <v>0</v>
      </c>
      <c r="AE76" s="22">
        <f t="shared" si="18"/>
        <v>0</v>
      </c>
      <c r="AF76" s="22">
        <f t="shared" si="27"/>
        <v>0</v>
      </c>
      <c r="AG76" s="23">
        <f t="shared" si="26"/>
        <v>0</v>
      </c>
    </row>
    <row r="77" spans="1:33" hidden="1" x14ac:dyDescent="0.2">
      <c r="A77" s="17" t="s">
        <v>40</v>
      </c>
      <c r="B77" s="83">
        <v>0</v>
      </c>
      <c r="C77" s="73" t="str">
        <f t="shared" si="28"/>
        <v>0</v>
      </c>
      <c r="D77" s="56">
        <f t="shared" si="29"/>
        <v>0</v>
      </c>
      <c r="E77" s="73" t="str">
        <f t="shared" si="30"/>
        <v>0</v>
      </c>
      <c r="F77" s="56">
        <f t="shared" si="31"/>
        <v>0</v>
      </c>
      <c r="G77" s="56">
        <f t="shared" si="32"/>
        <v>0</v>
      </c>
      <c r="S77" s="7">
        <f t="shared" si="21"/>
        <v>11</v>
      </c>
      <c r="T77" s="20" t="e">
        <f t="shared" si="22"/>
        <v>#DIV/0!</v>
      </c>
      <c r="U77" s="21" t="e">
        <f t="shared" si="23"/>
        <v>#DIV/0!</v>
      </c>
      <c r="V77" s="22" t="e">
        <f t="shared" si="24"/>
        <v>#DIV/0!</v>
      </c>
      <c r="W77" s="23" t="e">
        <f t="shared" si="25"/>
        <v>#DIV/0!</v>
      </c>
      <c r="AC77" s="7">
        <f t="shared" si="19"/>
        <v>31</v>
      </c>
      <c r="AD77" s="20">
        <f t="shared" si="20"/>
        <v>0</v>
      </c>
      <c r="AE77" s="22">
        <f t="shared" si="18"/>
        <v>0</v>
      </c>
      <c r="AF77" s="22">
        <f t="shared" si="27"/>
        <v>0</v>
      </c>
      <c r="AG77" s="23">
        <f t="shared" si="26"/>
        <v>0</v>
      </c>
    </row>
    <row r="78" spans="1:33" hidden="1" x14ac:dyDescent="0.2">
      <c r="A78" s="17" t="s">
        <v>42</v>
      </c>
      <c r="B78" s="83">
        <v>0</v>
      </c>
      <c r="C78" s="73" t="str">
        <f t="shared" si="28"/>
        <v>0</v>
      </c>
      <c r="D78" s="56">
        <f t="shared" si="29"/>
        <v>0</v>
      </c>
      <c r="E78" s="73" t="str">
        <f t="shared" si="30"/>
        <v>0</v>
      </c>
      <c r="F78" s="56">
        <f t="shared" si="31"/>
        <v>0</v>
      </c>
      <c r="G78" s="56">
        <f t="shared" si="32"/>
        <v>0</v>
      </c>
      <c r="S78" s="7">
        <f t="shared" si="21"/>
        <v>12</v>
      </c>
      <c r="T78" s="20" t="e">
        <f t="shared" si="22"/>
        <v>#DIV/0!</v>
      </c>
      <c r="U78" s="21" t="e">
        <f t="shared" si="23"/>
        <v>#DIV/0!</v>
      </c>
      <c r="V78" s="22" t="e">
        <f t="shared" si="24"/>
        <v>#DIV/0!</v>
      </c>
      <c r="W78" s="23" t="e">
        <f t="shared" si="25"/>
        <v>#DIV/0!</v>
      </c>
      <c r="AC78" s="7">
        <f t="shared" si="19"/>
        <v>32</v>
      </c>
      <c r="AD78" s="20">
        <f t="shared" si="20"/>
        <v>0</v>
      </c>
      <c r="AE78" s="22">
        <f t="shared" si="18"/>
        <v>0</v>
      </c>
      <c r="AF78" s="22">
        <f t="shared" si="27"/>
        <v>0</v>
      </c>
      <c r="AG78" s="23">
        <f t="shared" si="26"/>
        <v>0</v>
      </c>
    </row>
    <row r="79" spans="1:33" hidden="1" x14ac:dyDescent="0.2">
      <c r="A79" s="17" t="s">
        <v>44</v>
      </c>
      <c r="B79" s="83">
        <v>0</v>
      </c>
      <c r="C79" s="73" t="str">
        <f t="shared" si="28"/>
        <v>0</v>
      </c>
      <c r="D79" s="56">
        <f t="shared" si="29"/>
        <v>0</v>
      </c>
      <c r="E79" s="73" t="str">
        <f t="shared" si="30"/>
        <v>0</v>
      </c>
      <c r="F79" s="56">
        <f t="shared" si="31"/>
        <v>0</v>
      </c>
      <c r="G79" s="56">
        <f t="shared" si="32"/>
        <v>0</v>
      </c>
      <c r="S79" s="7">
        <f t="shared" si="21"/>
        <v>13</v>
      </c>
      <c r="T79" s="20" t="e">
        <f t="shared" si="22"/>
        <v>#DIV/0!</v>
      </c>
      <c r="U79" s="21" t="e">
        <f t="shared" si="23"/>
        <v>#DIV/0!</v>
      </c>
      <c r="V79" s="22" t="e">
        <f t="shared" si="24"/>
        <v>#DIV/0!</v>
      </c>
      <c r="W79" s="23" t="e">
        <f t="shared" si="25"/>
        <v>#DIV/0!</v>
      </c>
      <c r="AC79" s="7">
        <f t="shared" si="19"/>
        <v>33</v>
      </c>
      <c r="AD79" s="20">
        <f t="shared" si="20"/>
        <v>0</v>
      </c>
      <c r="AE79" s="22">
        <f t="shared" si="18"/>
        <v>0</v>
      </c>
      <c r="AF79" s="22">
        <f t="shared" si="27"/>
        <v>0</v>
      </c>
      <c r="AG79" s="23">
        <f t="shared" si="26"/>
        <v>0</v>
      </c>
    </row>
    <row r="80" spans="1:33" ht="25.5" hidden="1" x14ac:dyDescent="0.2">
      <c r="A80" s="17" t="s">
        <v>117</v>
      </c>
      <c r="B80" s="83">
        <v>0</v>
      </c>
      <c r="C80" s="73" t="str">
        <f t="shared" si="28"/>
        <v>0</v>
      </c>
      <c r="D80" s="56">
        <f t="shared" si="29"/>
        <v>0</v>
      </c>
      <c r="E80" s="73" t="str">
        <f t="shared" si="30"/>
        <v>0</v>
      </c>
      <c r="F80" s="56">
        <f t="shared" si="31"/>
        <v>0</v>
      </c>
      <c r="G80" s="56">
        <f t="shared" si="32"/>
        <v>0</v>
      </c>
      <c r="S80" s="7">
        <f t="shared" si="21"/>
        <v>14</v>
      </c>
      <c r="T80" s="20" t="e">
        <f t="shared" si="22"/>
        <v>#DIV/0!</v>
      </c>
      <c r="U80" s="21" t="e">
        <f t="shared" si="23"/>
        <v>#DIV/0!</v>
      </c>
      <c r="V80" s="22" t="e">
        <f t="shared" si="24"/>
        <v>#DIV/0!</v>
      </c>
      <c r="W80" s="23" t="e">
        <f t="shared" si="25"/>
        <v>#DIV/0!</v>
      </c>
      <c r="AC80" s="7">
        <f t="shared" si="19"/>
        <v>34</v>
      </c>
      <c r="AD80" s="20">
        <f t="shared" si="20"/>
        <v>0</v>
      </c>
      <c r="AE80" s="22">
        <f t="shared" si="18"/>
        <v>0</v>
      </c>
      <c r="AF80" s="22">
        <f t="shared" si="27"/>
        <v>0</v>
      </c>
      <c r="AG80" s="23">
        <f t="shared" si="26"/>
        <v>0</v>
      </c>
    </row>
    <row r="81" spans="1:33" hidden="1" x14ac:dyDescent="0.2">
      <c r="A81" s="17" t="s">
        <v>48</v>
      </c>
      <c r="B81" s="83">
        <v>0</v>
      </c>
      <c r="C81" s="73" t="str">
        <f t="shared" si="28"/>
        <v>0</v>
      </c>
      <c r="D81" s="56">
        <f t="shared" si="29"/>
        <v>0</v>
      </c>
      <c r="E81" s="73" t="str">
        <f t="shared" si="30"/>
        <v>0</v>
      </c>
      <c r="F81" s="56">
        <f t="shared" si="31"/>
        <v>0</v>
      </c>
      <c r="G81" s="56">
        <f t="shared" si="32"/>
        <v>0</v>
      </c>
      <c r="S81" s="7">
        <f t="shared" si="21"/>
        <v>15</v>
      </c>
      <c r="T81" s="20" t="e">
        <f t="shared" si="22"/>
        <v>#DIV/0!</v>
      </c>
      <c r="U81" s="21" t="e">
        <f t="shared" si="23"/>
        <v>#DIV/0!</v>
      </c>
      <c r="V81" s="22" t="e">
        <f t="shared" si="24"/>
        <v>#DIV/0!</v>
      </c>
      <c r="W81" s="23" t="e">
        <f t="shared" si="25"/>
        <v>#DIV/0!</v>
      </c>
      <c r="AC81" s="7">
        <f t="shared" si="19"/>
        <v>35</v>
      </c>
      <c r="AD81" s="20">
        <f t="shared" si="20"/>
        <v>0</v>
      </c>
      <c r="AE81" s="22">
        <f t="shared" si="18"/>
        <v>0</v>
      </c>
      <c r="AF81" s="22">
        <f t="shared" si="27"/>
        <v>0</v>
      </c>
      <c r="AG81" s="23">
        <f t="shared" si="26"/>
        <v>0</v>
      </c>
    </row>
    <row r="82" spans="1:33" hidden="1" x14ac:dyDescent="0.2">
      <c r="A82" s="17" t="s">
        <v>50</v>
      </c>
      <c r="B82" s="83">
        <v>0</v>
      </c>
      <c r="C82" s="73" t="str">
        <f t="shared" si="28"/>
        <v>0</v>
      </c>
      <c r="D82" s="56">
        <f t="shared" si="29"/>
        <v>0</v>
      </c>
      <c r="E82" s="73" t="str">
        <f t="shared" si="30"/>
        <v>0</v>
      </c>
      <c r="F82" s="56">
        <f t="shared" si="31"/>
        <v>0</v>
      </c>
      <c r="G82" s="56">
        <f t="shared" si="32"/>
        <v>0</v>
      </c>
      <c r="S82" s="7">
        <f t="shared" si="21"/>
        <v>16</v>
      </c>
      <c r="T82" s="20" t="e">
        <f t="shared" si="22"/>
        <v>#DIV/0!</v>
      </c>
      <c r="U82" s="21" t="e">
        <f t="shared" si="23"/>
        <v>#DIV/0!</v>
      </c>
      <c r="V82" s="22" t="e">
        <f t="shared" si="24"/>
        <v>#DIV/0!</v>
      </c>
      <c r="W82" s="23" t="e">
        <f t="shared" si="25"/>
        <v>#DIV/0!</v>
      </c>
      <c r="AC82" s="7">
        <f t="shared" si="19"/>
        <v>36</v>
      </c>
      <c r="AD82" s="20">
        <f t="shared" si="20"/>
        <v>0</v>
      </c>
      <c r="AE82" s="22">
        <f t="shared" si="18"/>
        <v>0</v>
      </c>
      <c r="AF82" s="22">
        <f t="shared" si="27"/>
        <v>0</v>
      </c>
      <c r="AG82" s="23">
        <f t="shared" si="26"/>
        <v>0</v>
      </c>
    </row>
    <row r="83" spans="1:33" hidden="1" x14ac:dyDescent="0.2">
      <c r="A83" s="17" t="s">
        <v>52</v>
      </c>
      <c r="B83" s="83">
        <v>0</v>
      </c>
      <c r="C83" s="73" t="str">
        <f t="shared" si="28"/>
        <v>0</v>
      </c>
      <c r="D83" s="56">
        <f t="shared" si="29"/>
        <v>0</v>
      </c>
      <c r="E83" s="73" t="str">
        <f t="shared" si="30"/>
        <v>0</v>
      </c>
      <c r="F83" s="56">
        <f t="shared" si="31"/>
        <v>0</v>
      </c>
      <c r="G83" s="56">
        <f t="shared" si="32"/>
        <v>0</v>
      </c>
      <c r="S83" s="7">
        <f t="shared" si="21"/>
        <v>17</v>
      </c>
      <c r="T83" s="20" t="e">
        <f t="shared" si="22"/>
        <v>#DIV/0!</v>
      </c>
      <c r="U83" s="21" t="e">
        <f t="shared" si="23"/>
        <v>#DIV/0!</v>
      </c>
      <c r="V83" s="22" t="e">
        <f t="shared" si="24"/>
        <v>#DIV/0!</v>
      </c>
      <c r="W83" s="23" t="e">
        <f t="shared" si="25"/>
        <v>#DIV/0!</v>
      </c>
      <c r="AC83" s="7">
        <f t="shared" si="19"/>
        <v>37</v>
      </c>
      <c r="AD83" s="20">
        <f t="shared" si="20"/>
        <v>0</v>
      </c>
      <c r="AE83" s="22">
        <f t="shared" si="18"/>
        <v>0</v>
      </c>
      <c r="AF83" s="22">
        <f t="shared" si="27"/>
        <v>0</v>
      </c>
      <c r="AG83" s="23">
        <f t="shared" si="26"/>
        <v>0</v>
      </c>
    </row>
    <row r="84" spans="1:33" hidden="1" x14ac:dyDescent="0.2">
      <c r="A84" s="17" t="s">
        <v>54</v>
      </c>
      <c r="B84" s="83">
        <v>0</v>
      </c>
      <c r="C84" s="73" t="str">
        <f t="shared" si="28"/>
        <v>0</v>
      </c>
      <c r="D84" s="56">
        <f t="shared" si="29"/>
        <v>0</v>
      </c>
      <c r="E84" s="73" t="str">
        <f t="shared" si="30"/>
        <v>0</v>
      </c>
      <c r="F84" s="56">
        <f t="shared" si="31"/>
        <v>0</v>
      </c>
      <c r="G84" s="56">
        <f t="shared" si="32"/>
        <v>0</v>
      </c>
      <c r="S84" s="7">
        <f t="shared" si="21"/>
        <v>18</v>
      </c>
      <c r="T84" s="20" t="e">
        <f t="shared" si="22"/>
        <v>#DIV/0!</v>
      </c>
      <c r="U84" s="21" t="e">
        <f t="shared" si="23"/>
        <v>#DIV/0!</v>
      </c>
      <c r="V84" s="22" t="e">
        <f t="shared" si="24"/>
        <v>#DIV/0!</v>
      </c>
      <c r="W84" s="23" t="e">
        <f t="shared" si="25"/>
        <v>#DIV/0!</v>
      </c>
      <c r="AC84" s="7">
        <f t="shared" si="19"/>
        <v>38</v>
      </c>
      <c r="AD84" s="20">
        <f t="shared" si="20"/>
        <v>0</v>
      </c>
      <c r="AE84" s="22">
        <f t="shared" si="18"/>
        <v>0</v>
      </c>
      <c r="AF84" s="22">
        <f t="shared" si="27"/>
        <v>0</v>
      </c>
      <c r="AG84" s="23">
        <f t="shared" si="26"/>
        <v>0</v>
      </c>
    </row>
    <row r="85" spans="1:33" hidden="1" x14ac:dyDescent="0.2">
      <c r="A85" s="17" t="s">
        <v>56</v>
      </c>
      <c r="B85" s="83">
        <v>0</v>
      </c>
      <c r="C85" s="73" t="str">
        <f t="shared" si="28"/>
        <v>0</v>
      </c>
      <c r="D85" s="56">
        <f t="shared" si="29"/>
        <v>0</v>
      </c>
      <c r="E85" s="73" t="str">
        <f t="shared" si="30"/>
        <v>0</v>
      </c>
      <c r="F85" s="56">
        <f t="shared" si="31"/>
        <v>0</v>
      </c>
      <c r="G85" s="56">
        <f t="shared" si="32"/>
        <v>0</v>
      </c>
      <c r="S85" s="7">
        <f t="shared" si="21"/>
        <v>19</v>
      </c>
      <c r="T85" s="20" t="e">
        <f t="shared" si="22"/>
        <v>#DIV/0!</v>
      </c>
      <c r="U85" s="21" t="e">
        <f t="shared" si="23"/>
        <v>#DIV/0!</v>
      </c>
      <c r="V85" s="22" t="e">
        <f t="shared" si="24"/>
        <v>#DIV/0!</v>
      </c>
      <c r="W85" s="23" t="e">
        <f t="shared" si="25"/>
        <v>#DIV/0!</v>
      </c>
      <c r="AC85" s="7">
        <f t="shared" si="19"/>
        <v>39</v>
      </c>
      <c r="AD85" s="20">
        <f t="shared" si="20"/>
        <v>0</v>
      </c>
      <c r="AE85" s="22">
        <f t="shared" si="18"/>
        <v>0</v>
      </c>
      <c r="AF85" s="22">
        <f t="shared" si="27"/>
        <v>0</v>
      </c>
      <c r="AG85" s="23">
        <f t="shared" si="26"/>
        <v>0</v>
      </c>
    </row>
    <row r="86" spans="1:33" hidden="1" x14ac:dyDescent="0.2">
      <c r="A86" s="17" t="s">
        <v>58</v>
      </c>
      <c r="B86" s="83">
        <v>0</v>
      </c>
      <c r="C86" s="73" t="str">
        <f t="shared" si="28"/>
        <v>0</v>
      </c>
      <c r="D86" s="56">
        <f t="shared" si="29"/>
        <v>0</v>
      </c>
      <c r="E86" s="73" t="str">
        <f t="shared" si="30"/>
        <v>0</v>
      </c>
      <c r="F86" s="56">
        <f t="shared" si="31"/>
        <v>0</v>
      </c>
      <c r="G86" s="56">
        <f t="shared" si="32"/>
        <v>0</v>
      </c>
      <c r="S86" s="7">
        <f t="shared" si="21"/>
        <v>20</v>
      </c>
      <c r="T86" s="20" t="e">
        <f t="shared" si="22"/>
        <v>#DIV/0!</v>
      </c>
      <c r="U86" s="21" t="e">
        <f t="shared" si="23"/>
        <v>#DIV/0!</v>
      </c>
      <c r="V86" s="22" t="e">
        <f t="shared" si="24"/>
        <v>#DIV/0!</v>
      </c>
      <c r="W86" s="23" t="e">
        <f t="shared" si="25"/>
        <v>#DIV/0!</v>
      </c>
      <c r="AC86" s="7">
        <f t="shared" si="19"/>
        <v>40</v>
      </c>
      <c r="AD86" s="20">
        <f t="shared" si="20"/>
        <v>0</v>
      </c>
      <c r="AE86" s="22">
        <f t="shared" si="18"/>
        <v>0</v>
      </c>
      <c r="AF86" s="22">
        <f t="shared" si="27"/>
        <v>0</v>
      </c>
      <c r="AG86" s="23">
        <f t="shared" si="26"/>
        <v>0</v>
      </c>
    </row>
    <row r="87" spans="1:33" hidden="1" x14ac:dyDescent="0.2">
      <c r="A87" s="17" t="s">
        <v>60</v>
      </c>
      <c r="B87" s="83">
        <v>0</v>
      </c>
      <c r="C87" s="73" t="str">
        <f t="shared" si="28"/>
        <v>0</v>
      </c>
      <c r="D87" s="56">
        <f t="shared" si="29"/>
        <v>0</v>
      </c>
      <c r="E87" s="73" t="str">
        <f t="shared" si="30"/>
        <v>0</v>
      </c>
      <c r="F87" s="56">
        <f t="shared" si="31"/>
        <v>0</v>
      </c>
      <c r="G87" s="56">
        <f t="shared" si="32"/>
        <v>0</v>
      </c>
      <c r="S87" s="7">
        <f t="shared" si="21"/>
        <v>21</v>
      </c>
      <c r="T87" s="20" t="e">
        <f t="shared" si="22"/>
        <v>#DIV/0!</v>
      </c>
      <c r="U87" s="21" t="e">
        <f t="shared" si="23"/>
        <v>#DIV/0!</v>
      </c>
      <c r="V87" s="57"/>
      <c r="W87" s="23" t="e">
        <f t="shared" si="25"/>
        <v>#DIV/0!</v>
      </c>
      <c r="AC87" s="7">
        <f t="shared" si="19"/>
        <v>41</v>
      </c>
      <c r="AD87" s="20">
        <f t="shared" si="20"/>
        <v>0</v>
      </c>
      <c r="AE87" s="22">
        <f t="shared" si="18"/>
        <v>0</v>
      </c>
      <c r="AF87" s="22"/>
      <c r="AG87" s="23">
        <f t="shared" si="26"/>
        <v>0</v>
      </c>
    </row>
    <row r="88" spans="1:33" hidden="1" x14ac:dyDescent="0.2">
      <c r="A88" s="17" t="s">
        <v>62</v>
      </c>
      <c r="B88" s="83">
        <v>0</v>
      </c>
      <c r="C88" s="73" t="str">
        <f t="shared" si="28"/>
        <v>0</v>
      </c>
      <c r="D88" s="56">
        <f t="shared" si="29"/>
        <v>0</v>
      </c>
      <c r="E88" s="73" t="str">
        <f t="shared" si="30"/>
        <v>0</v>
      </c>
      <c r="F88" s="56">
        <f t="shared" si="31"/>
        <v>0</v>
      </c>
      <c r="G88" s="56">
        <f t="shared" si="32"/>
        <v>0</v>
      </c>
      <c r="R88" s="9" t="str">
        <f>A11</f>
        <v>Investointi 2:</v>
      </c>
      <c r="S88" s="14">
        <f>F11</f>
        <v>0</v>
      </c>
      <c r="T88" s="15">
        <f>B11</f>
        <v>0</v>
      </c>
      <c r="U88" s="16" t="e">
        <f>(R90/12)*(12-E11+1)</f>
        <v>#DIV/0!</v>
      </c>
      <c r="V88" s="16" t="e">
        <f t="shared" ref="V88:V127" si="33">T89*$B$34</f>
        <v>#DIV/0!</v>
      </c>
      <c r="W88" s="15" t="e">
        <f t="shared" si="25"/>
        <v>#DIV/0!</v>
      </c>
      <c r="AB88" s="9" t="str">
        <f>A28</f>
        <v>Investointi 18:</v>
      </c>
      <c r="AC88" s="14">
        <f>D28</f>
        <v>0</v>
      </c>
      <c r="AD88" s="15">
        <f>B28</f>
        <v>0</v>
      </c>
      <c r="AE88" s="16">
        <f>AD88*$C$28/2</f>
        <v>0</v>
      </c>
      <c r="AF88" s="16">
        <f>AD89*$B$34</f>
        <v>0</v>
      </c>
      <c r="AG88" s="15">
        <f t="shared" si="26"/>
        <v>0</v>
      </c>
    </row>
    <row r="89" spans="1:33" hidden="1" x14ac:dyDescent="0.2">
      <c r="A89" s="17" t="s">
        <v>64</v>
      </c>
      <c r="B89" s="83">
        <v>0</v>
      </c>
      <c r="C89" s="73" t="str">
        <f t="shared" si="28"/>
        <v>0</v>
      </c>
      <c r="D89" s="56">
        <f t="shared" si="29"/>
        <v>0</v>
      </c>
      <c r="E89" s="73" t="str">
        <f t="shared" si="30"/>
        <v>0</v>
      </c>
      <c r="F89" s="56">
        <f t="shared" si="31"/>
        <v>0</v>
      </c>
      <c r="G89" s="56">
        <f t="shared" si="32"/>
        <v>0</v>
      </c>
      <c r="R89" s="7" t="s">
        <v>23</v>
      </c>
      <c r="S89" s="7">
        <f>S88+1</f>
        <v>1</v>
      </c>
      <c r="T89" s="20" t="e">
        <f>T88-U88</f>
        <v>#DIV/0!</v>
      </c>
      <c r="U89" s="21" t="e">
        <f t="shared" ref="U89:U138" si="34">IF($R$90&lt;T89,$R$90,T89)</f>
        <v>#DIV/0!</v>
      </c>
      <c r="V89" s="22" t="e">
        <f t="shared" si="33"/>
        <v>#DIV/0!</v>
      </c>
      <c r="W89" s="23" t="e">
        <f t="shared" si="25"/>
        <v>#DIV/0!</v>
      </c>
      <c r="AC89" s="7">
        <f>AC88+1</f>
        <v>1</v>
      </c>
      <c r="AD89" s="20">
        <f>AD88-AE88</f>
        <v>0</v>
      </c>
      <c r="AE89" s="22">
        <f t="shared" ref="AE89:AE138" si="35">AD89*$C$28</f>
        <v>0</v>
      </c>
      <c r="AF89" s="22">
        <f t="shared" ref="AF89:AF127" si="36">AD90*$B$34</f>
        <v>0</v>
      </c>
      <c r="AG89" s="23">
        <f t="shared" si="26"/>
        <v>0</v>
      </c>
    </row>
    <row r="90" spans="1:33" hidden="1" x14ac:dyDescent="0.2">
      <c r="A90" s="17" t="s">
        <v>66</v>
      </c>
      <c r="B90" s="83">
        <v>0</v>
      </c>
      <c r="C90" s="73" t="str">
        <f t="shared" si="28"/>
        <v>0</v>
      </c>
      <c r="D90" s="56">
        <f t="shared" si="29"/>
        <v>0</v>
      </c>
      <c r="E90" s="73" t="str">
        <f t="shared" si="30"/>
        <v>0</v>
      </c>
      <c r="F90" s="56">
        <f t="shared" si="31"/>
        <v>0</v>
      </c>
      <c r="G90" s="56">
        <f t="shared" si="32"/>
        <v>0</v>
      </c>
      <c r="R90" s="20" t="e">
        <f>B11/D11</f>
        <v>#DIV/0!</v>
      </c>
      <c r="S90" s="7">
        <f t="shared" ref="S90:S128" si="37">S89+1</f>
        <v>2</v>
      </c>
      <c r="T90" s="20" t="e">
        <f t="shared" ref="T90:T128" si="38">T89-U89</f>
        <v>#DIV/0!</v>
      </c>
      <c r="U90" s="21" t="e">
        <f t="shared" si="34"/>
        <v>#DIV/0!</v>
      </c>
      <c r="V90" s="22" t="e">
        <f t="shared" si="33"/>
        <v>#DIV/0!</v>
      </c>
      <c r="W90" s="23" t="e">
        <f t="shared" si="25"/>
        <v>#DIV/0!</v>
      </c>
      <c r="AB90" s="24"/>
      <c r="AC90" s="7">
        <f t="shared" ref="AC90:AC128" si="39">AC89+1</f>
        <v>2</v>
      </c>
      <c r="AD90" s="20">
        <f t="shared" ref="AD90:AD128" si="40">AD89-AE89</f>
        <v>0</v>
      </c>
      <c r="AE90" s="22">
        <f t="shared" si="35"/>
        <v>0</v>
      </c>
      <c r="AF90" s="22">
        <f t="shared" si="36"/>
        <v>0</v>
      </c>
      <c r="AG90" s="23">
        <f t="shared" si="26"/>
        <v>0</v>
      </c>
    </row>
    <row r="91" spans="1:33" ht="25.5" hidden="1" customHeight="1" x14ac:dyDescent="0.2">
      <c r="A91" s="17" t="s">
        <v>69</v>
      </c>
      <c r="B91" s="83">
        <v>0</v>
      </c>
      <c r="C91" s="73" t="str">
        <f t="shared" si="28"/>
        <v>0</v>
      </c>
      <c r="D91" s="56">
        <f t="shared" si="29"/>
        <v>0</v>
      </c>
      <c r="E91" s="73" t="str">
        <f t="shared" si="30"/>
        <v>0</v>
      </c>
      <c r="F91" s="56">
        <f t="shared" si="31"/>
        <v>0</v>
      </c>
      <c r="G91" s="56">
        <f t="shared" si="32"/>
        <v>0</v>
      </c>
      <c r="S91" s="7">
        <f t="shared" si="37"/>
        <v>3</v>
      </c>
      <c r="T91" s="20" t="e">
        <f t="shared" si="38"/>
        <v>#DIV/0!</v>
      </c>
      <c r="U91" s="21" t="e">
        <f t="shared" si="34"/>
        <v>#DIV/0!</v>
      </c>
      <c r="V91" s="22" t="e">
        <f t="shared" si="33"/>
        <v>#DIV/0!</v>
      </c>
      <c r="W91" s="23" t="e">
        <f t="shared" si="25"/>
        <v>#DIV/0!</v>
      </c>
      <c r="AC91" s="7">
        <f t="shared" si="39"/>
        <v>3</v>
      </c>
      <c r="AD91" s="20">
        <f t="shared" si="40"/>
        <v>0</v>
      </c>
      <c r="AE91" s="22">
        <f t="shared" si="35"/>
        <v>0</v>
      </c>
      <c r="AF91" s="22">
        <f t="shared" si="36"/>
        <v>0</v>
      </c>
      <c r="AG91" s="23">
        <f t="shared" si="26"/>
        <v>0</v>
      </c>
    </row>
    <row r="92" spans="1:33" hidden="1" x14ac:dyDescent="0.2">
      <c r="A92" s="17" t="s">
        <v>71</v>
      </c>
      <c r="B92" s="83">
        <v>0</v>
      </c>
      <c r="C92" s="73" t="str">
        <f t="shared" si="28"/>
        <v>0</v>
      </c>
      <c r="D92" s="56">
        <f t="shared" si="29"/>
        <v>0</v>
      </c>
      <c r="E92" s="73" t="str">
        <f t="shared" si="30"/>
        <v>0</v>
      </c>
      <c r="F92" s="56">
        <f t="shared" si="31"/>
        <v>0</v>
      </c>
      <c r="G92" s="56">
        <f t="shared" si="32"/>
        <v>0</v>
      </c>
      <c r="S92" s="7">
        <f t="shared" si="37"/>
        <v>4</v>
      </c>
      <c r="T92" s="20" t="e">
        <f t="shared" si="38"/>
        <v>#DIV/0!</v>
      </c>
      <c r="U92" s="21" t="e">
        <f t="shared" si="34"/>
        <v>#DIV/0!</v>
      </c>
      <c r="V92" s="22" t="e">
        <f t="shared" si="33"/>
        <v>#DIV/0!</v>
      </c>
      <c r="W92" s="23" t="e">
        <f t="shared" si="25"/>
        <v>#DIV/0!</v>
      </c>
      <c r="AC92" s="7">
        <f t="shared" si="39"/>
        <v>4</v>
      </c>
      <c r="AD92" s="20">
        <f t="shared" si="40"/>
        <v>0</v>
      </c>
      <c r="AE92" s="22">
        <f t="shared" si="35"/>
        <v>0</v>
      </c>
      <c r="AF92" s="22">
        <f t="shared" si="36"/>
        <v>0</v>
      </c>
      <c r="AG92" s="23">
        <f t="shared" si="26"/>
        <v>0</v>
      </c>
    </row>
    <row r="93" spans="1:33" hidden="1" x14ac:dyDescent="0.2">
      <c r="A93" s="17" t="s">
        <v>73</v>
      </c>
      <c r="B93" s="83">
        <v>0</v>
      </c>
      <c r="C93" s="73" t="str">
        <f t="shared" si="28"/>
        <v>0</v>
      </c>
      <c r="D93" s="56">
        <f t="shared" si="29"/>
        <v>0</v>
      </c>
      <c r="E93" s="73" t="str">
        <f t="shared" si="30"/>
        <v>0</v>
      </c>
      <c r="F93" s="56">
        <f t="shared" si="31"/>
        <v>0</v>
      </c>
      <c r="G93" s="56">
        <f>F93+D93</f>
        <v>0</v>
      </c>
      <c r="S93" s="7">
        <f t="shared" si="37"/>
        <v>5</v>
      </c>
      <c r="T93" s="20" t="e">
        <f t="shared" si="38"/>
        <v>#DIV/0!</v>
      </c>
      <c r="U93" s="21" t="e">
        <f t="shared" si="34"/>
        <v>#DIV/0!</v>
      </c>
      <c r="V93" s="22" t="e">
        <f t="shared" si="33"/>
        <v>#DIV/0!</v>
      </c>
      <c r="W93" s="23" t="e">
        <f t="shared" si="25"/>
        <v>#DIV/0!</v>
      </c>
      <c r="AC93" s="7">
        <f t="shared" si="39"/>
        <v>5</v>
      </c>
      <c r="AD93" s="20">
        <f t="shared" si="40"/>
        <v>0</v>
      </c>
      <c r="AE93" s="22">
        <f t="shared" si="35"/>
        <v>0</v>
      </c>
      <c r="AF93" s="22">
        <f t="shared" si="36"/>
        <v>0</v>
      </c>
      <c r="AG93" s="23">
        <f t="shared" si="26"/>
        <v>0</v>
      </c>
    </row>
    <row r="94" spans="1:33" hidden="1" x14ac:dyDescent="0.2">
      <c r="A94" s="17" t="s">
        <v>118</v>
      </c>
      <c r="B94" s="83">
        <v>0</v>
      </c>
      <c r="C94" s="73" t="str">
        <f t="shared" si="28"/>
        <v>0</v>
      </c>
      <c r="D94" s="56">
        <f t="shared" si="29"/>
        <v>0</v>
      </c>
      <c r="E94" s="73" t="str">
        <f t="shared" si="30"/>
        <v>0</v>
      </c>
      <c r="F94" s="56">
        <f t="shared" si="31"/>
        <v>0</v>
      </c>
      <c r="G94" s="56">
        <f t="shared" si="32"/>
        <v>0</v>
      </c>
      <c r="S94" s="7">
        <f t="shared" si="37"/>
        <v>6</v>
      </c>
      <c r="T94" s="20" t="e">
        <f t="shared" si="38"/>
        <v>#DIV/0!</v>
      </c>
      <c r="U94" s="21" t="e">
        <f t="shared" si="34"/>
        <v>#DIV/0!</v>
      </c>
      <c r="V94" s="22" t="e">
        <f t="shared" si="33"/>
        <v>#DIV/0!</v>
      </c>
      <c r="W94" s="23" t="e">
        <f t="shared" si="25"/>
        <v>#DIV/0!</v>
      </c>
      <c r="AC94" s="7">
        <f t="shared" si="39"/>
        <v>6</v>
      </c>
      <c r="AD94" s="20">
        <f t="shared" si="40"/>
        <v>0</v>
      </c>
      <c r="AE94" s="22">
        <f t="shared" si="35"/>
        <v>0</v>
      </c>
      <c r="AF94" s="22">
        <f t="shared" si="36"/>
        <v>0</v>
      </c>
      <c r="AG94" s="23">
        <f t="shared" si="26"/>
        <v>0</v>
      </c>
    </row>
    <row r="95" spans="1:33" hidden="1" x14ac:dyDescent="0.2">
      <c r="A95" s="17" t="s">
        <v>119</v>
      </c>
      <c r="B95" s="83">
        <v>0</v>
      </c>
      <c r="C95" s="73" t="str">
        <f t="shared" si="28"/>
        <v>0</v>
      </c>
      <c r="D95" s="56">
        <f t="shared" si="29"/>
        <v>0</v>
      </c>
      <c r="E95" s="73" t="str">
        <f t="shared" si="30"/>
        <v>0</v>
      </c>
      <c r="F95" s="56">
        <f t="shared" si="31"/>
        <v>0</v>
      </c>
      <c r="G95" s="56">
        <f t="shared" si="32"/>
        <v>0</v>
      </c>
      <c r="S95" s="7">
        <f t="shared" si="37"/>
        <v>7</v>
      </c>
      <c r="T95" s="20" t="e">
        <f t="shared" si="38"/>
        <v>#DIV/0!</v>
      </c>
      <c r="U95" s="21" t="e">
        <f t="shared" si="34"/>
        <v>#DIV/0!</v>
      </c>
      <c r="V95" s="22" t="e">
        <f t="shared" si="33"/>
        <v>#DIV/0!</v>
      </c>
      <c r="W95" s="23" t="e">
        <f t="shared" si="25"/>
        <v>#DIV/0!</v>
      </c>
      <c r="AC95" s="7">
        <f t="shared" si="39"/>
        <v>7</v>
      </c>
      <c r="AD95" s="20">
        <f t="shared" si="40"/>
        <v>0</v>
      </c>
      <c r="AE95" s="22">
        <f t="shared" si="35"/>
        <v>0</v>
      </c>
      <c r="AF95" s="22">
        <f t="shared" si="36"/>
        <v>0</v>
      </c>
      <c r="AG95" s="23">
        <f t="shared" si="26"/>
        <v>0</v>
      </c>
    </row>
    <row r="96" spans="1:33" hidden="1" x14ac:dyDescent="0.2">
      <c r="A96" s="17" t="s">
        <v>120</v>
      </c>
      <c r="B96" s="83">
        <v>0</v>
      </c>
      <c r="C96" s="73" t="str">
        <f t="shared" si="28"/>
        <v>0</v>
      </c>
      <c r="D96" s="56">
        <f t="shared" si="29"/>
        <v>0</v>
      </c>
      <c r="E96" s="73" t="str">
        <f t="shared" si="30"/>
        <v>0</v>
      </c>
      <c r="F96" s="56">
        <f t="shared" si="31"/>
        <v>0</v>
      </c>
      <c r="G96" s="56">
        <f t="shared" si="32"/>
        <v>0</v>
      </c>
      <c r="S96" s="7">
        <f t="shared" si="37"/>
        <v>8</v>
      </c>
      <c r="T96" s="20" t="e">
        <f t="shared" si="38"/>
        <v>#DIV/0!</v>
      </c>
      <c r="U96" s="21" t="e">
        <f t="shared" si="34"/>
        <v>#DIV/0!</v>
      </c>
      <c r="V96" s="22" t="e">
        <f t="shared" si="33"/>
        <v>#DIV/0!</v>
      </c>
      <c r="W96" s="23" t="e">
        <f t="shared" si="25"/>
        <v>#DIV/0!</v>
      </c>
      <c r="AC96" s="7">
        <f t="shared" si="39"/>
        <v>8</v>
      </c>
      <c r="AD96" s="20">
        <f t="shared" si="40"/>
        <v>0</v>
      </c>
      <c r="AE96" s="22">
        <f t="shared" si="35"/>
        <v>0</v>
      </c>
      <c r="AF96" s="22">
        <f t="shared" si="36"/>
        <v>0</v>
      </c>
      <c r="AG96" s="23">
        <f t="shared" si="26"/>
        <v>0</v>
      </c>
    </row>
    <row r="97" spans="1:33" hidden="1" x14ac:dyDescent="0.2">
      <c r="A97" s="17" t="s">
        <v>121</v>
      </c>
      <c r="B97" s="83">
        <v>0</v>
      </c>
      <c r="C97" s="73" t="str">
        <f t="shared" si="28"/>
        <v>0</v>
      </c>
      <c r="D97" s="56">
        <f t="shared" si="29"/>
        <v>0</v>
      </c>
      <c r="E97" s="73" t="str">
        <f t="shared" si="30"/>
        <v>0</v>
      </c>
      <c r="F97" s="56">
        <f t="shared" si="31"/>
        <v>0</v>
      </c>
      <c r="G97" s="56">
        <f t="shared" si="32"/>
        <v>0</v>
      </c>
      <c r="S97" s="7">
        <f t="shared" si="37"/>
        <v>9</v>
      </c>
      <c r="T97" s="20" t="e">
        <f t="shared" si="38"/>
        <v>#DIV/0!</v>
      </c>
      <c r="U97" s="21" t="e">
        <f t="shared" si="34"/>
        <v>#DIV/0!</v>
      </c>
      <c r="V97" s="22" t="e">
        <f t="shared" si="33"/>
        <v>#DIV/0!</v>
      </c>
      <c r="W97" s="23" t="e">
        <f t="shared" si="25"/>
        <v>#DIV/0!</v>
      </c>
      <c r="AC97" s="7">
        <f t="shared" si="39"/>
        <v>9</v>
      </c>
      <c r="AD97" s="20">
        <f t="shared" si="40"/>
        <v>0</v>
      </c>
      <c r="AE97" s="22">
        <f t="shared" si="35"/>
        <v>0</v>
      </c>
      <c r="AF97" s="22">
        <f t="shared" si="36"/>
        <v>0</v>
      </c>
      <c r="AG97" s="23">
        <f t="shared" si="26"/>
        <v>0</v>
      </c>
    </row>
    <row r="98" spans="1:33" hidden="1" x14ac:dyDescent="0.2">
      <c r="A98" s="17" t="s">
        <v>122</v>
      </c>
      <c r="B98" s="83">
        <v>0</v>
      </c>
      <c r="C98" s="73" t="str">
        <f t="shared" si="28"/>
        <v>0</v>
      </c>
      <c r="D98" s="56">
        <f t="shared" si="29"/>
        <v>0</v>
      </c>
      <c r="E98" s="73" t="str">
        <f t="shared" si="30"/>
        <v>0</v>
      </c>
      <c r="F98" s="56">
        <f t="shared" si="31"/>
        <v>0</v>
      </c>
      <c r="G98" s="56">
        <f t="shared" si="32"/>
        <v>0</v>
      </c>
      <c r="S98" s="7">
        <f t="shared" si="37"/>
        <v>10</v>
      </c>
      <c r="T98" s="20" t="e">
        <f t="shared" si="38"/>
        <v>#DIV/0!</v>
      </c>
      <c r="U98" s="21" t="e">
        <f t="shared" si="34"/>
        <v>#DIV/0!</v>
      </c>
      <c r="V98" s="22" t="e">
        <f t="shared" si="33"/>
        <v>#DIV/0!</v>
      </c>
      <c r="W98" s="23" t="e">
        <f t="shared" si="25"/>
        <v>#DIV/0!</v>
      </c>
      <c r="AC98" s="7">
        <f t="shared" si="39"/>
        <v>10</v>
      </c>
      <c r="AD98" s="20">
        <f t="shared" si="40"/>
        <v>0</v>
      </c>
      <c r="AE98" s="22">
        <f t="shared" si="35"/>
        <v>0</v>
      </c>
      <c r="AF98" s="22">
        <f t="shared" si="36"/>
        <v>0</v>
      </c>
      <c r="AG98" s="23">
        <f t="shared" si="26"/>
        <v>0</v>
      </c>
    </row>
    <row r="99" spans="1:33" hidden="1" x14ac:dyDescent="0.2">
      <c r="A99" s="17" t="s">
        <v>87</v>
      </c>
      <c r="B99" s="83">
        <v>0</v>
      </c>
      <c r="C99" s="73" t="str">
        <f t="shared" si="28"/>
        <v>0</v>
      </c>
      <c r="D99" s="56">
        <f t="shared" si="29"/>
        <v>0</v>
      </c>
      <c r="E99" s="73" t="str">
        <f t="shared" si="30"/>
        <v>0</v>
      </c>
      <c r="F99" s="56">
        <f t="shared" si="31"/>
        <v>0</v>
      </c>
      <c r="G99" s="56">
        <f t="shared" si="32"/>
        <v>0</v>
      </c>
      <c r="S99" s="7">
        <f t="shared" si="37"/>
        <v>11</v>
      </c>
      <c r="T99" s="20" t="e">
        <f t="shared" si="38"/>
        <v>#DIV/0!</v>
      </c>
      <c r="U99" s="21" t="e">
        <f t="shared" si="34"/>
        <v>#DIV/0!</v>
      </c>
      <c r="V99" s="22" t="e">
        <f t="shared" si="33"/>
        <v>#DIV/0!</v>
      </c>
      <c r="W99" s="23" t="e">
        <f t="shared" si="25"/>
        <v>#DIV/0!</v>
      </c>
      <c r="AC99" s="7">
        <f t="shared" si="39"/>
        <v>11</v>
      </c>
      <c r="AD99" s="20">
        <f t="shared" si="40"/>
        <v>0</v>
      </c>
      <c r="AE99" s="22">
        <f t="shared" si="35"/>
        <v>0</v>
      </c>
      <c r="AF99" s="22">
        <f t="shared" si="36"/>
        <v>0</v>
      </c>
      <c r="AG99" s="23">
        <f t="shared" si="26"/>
        <v>0</v>
      </c>
    </row>
    <row r="100" spans="1:33" hidden="1" x14ac:dyDescent="0.2">
      <c r="A100" s="44" t="s">
        <v>89</v>
      </c>
      <c r="B100" s="83">
        <v>0</v>
      </c>
      <c r="C100" s="73" t="str">
        <f t="shared" si="28"/>
        <v>0</v>
      </c>
      <c r="D100" s="56">
        <f t="shared" si="29"/>
        <v>0</v>
      </c>
      <c r="E100" s="73" t="str">
        <f t="shared" si="30"/>
        <v>0</v>
      </c>
      <c r="F100" s="56">
        <f t="shared" si="31"/>
        <v>0</v>
      </c>
      <c r="G100" s="56">
        <f t="shared" si="32"/>
        <v>0</v>
      </c>
      <c r="S100" s="7">
        <f t="shared" si="37"/>
        <v>12</v>
      </c>
      <c r="T100" s="20" t="e">
        <f t="shared" si="38"/>
        <v>#DIV/0!</v>
      </c>
      <c r="U100" s="21" t="e">
        <f t="shared" si="34"/>
        <v>#DIV/0!</v>
      </c>
      <c r="V100" s="22" t="e">
        <f t="shared" si="33"/>
        <v>#DIV/0!</v>
      </c>
      <c r="W100" s="23" t="e">
        <f t="shared" si="25"/>
        <v>#DIV/0!</v>
      </c>
      <c r="AC100" s="7">
        <f t="shared" si="39"/>
        <v>12</v>
      </c>
      <c r="AD100" s="20">
        <f t="shared" si="40"/>
        <v>0</v>
      </c>
      <c r="AE100" s="22">
        <f t="shared" si="35"/>
        <v>0</v>
      </c>
      <c r="AF100" s="22">
        <f t="shared" si="36"/>
        <v>0</v>
      </c>
      <c r="AG100" s="23">
        <f t="shared" si="26"/>
        <v>0</v>
      </c>
    </row>
    <row r="101" spans="1:33" hidden="1" x14ac:dyDescent="0.2">
      <c r="A101" s="58" t="s">
        <v>90</v>
      </c>
      <c r="B101" s="72">
        <f>SUM(B71:B100)</f>
        <v>0</v>
      </c>
      <c r="C101" s="59"/>
      <c r="D101" s="60"/>
      <c r="E101" s="61"/>
      <c r="F101" s="60"/>
      <c r="G101" s="62"/>
      <c r="S101" s="7">
        <f t="shared" si="37"/>
        <v>13</v>
      </c>
      <c r="T101" s="20" t="e">
        <f t="shared" si="38"/>
        <v>#DIV/0!</v>
      </c>
      <c r="U101" s="21" t="e">
        <f t="shared" si="34"/>
        <v>#DIV/0!</v>
      </c>
      <c r="V101" s="22" t="e">
        <f t="shared" si="33"/>
        <v>#DIV/0!</v>
      </c>
      <c r="W101" s="23" t="e">
        <f t="shared" si="25"/>
        <v>#DIV/0!</v>
      </c>
      <c r="AC101" s="7">
        <f t="shared" si="39"/>
        <v>13</v>
      </c>
      <c r="AD101" s="20">
        <f t="shared" si="40"/>
        <v>0</v>
      </c>
      <c r="AE101" s="22">
        <f t="shared" si="35"/>
        <v>0</v>
      </c>
      <c r="AF101" s="22">
        <f t="shared" si="36"/>
        <v>0</v>
      </c>
      <c r="AG101" s="23">
        <f t="shared" si="26"/>
        <v>0</v>
      </c>
    </row>
    <row r="102" spans="1:33" hidden="1" x14ac:dyDescent="0.2">
      <c r="A102" s="32"/>
      <c r="B102" s="63" t="str">
        <f>IF(B101=G3,"Alat OK","Tarkista pinta-alat!")</f>
        <v>Tarkista pinta-alat!</v>
      </c>
      <c r="C102" s="64"/>
      <c r="D102" s="33"/>
      <c r="E102" s="33"/>
      <c r="F102" s="33"/>
      <c r="G102" s="31"/>
      <c r="S102" s="7">
        <f t="shared" si="37"/>
        <v>14</v>
      </c>
      <c r="T102" s="20" t="e">
        <f t="shared" si="38"/>
        <v>#DIV/0!</v>
      </c>
      <c r="U102" s="21" t="e">
        <f t="shared" si="34"/>
        <v>#DIV/0!</v>
      </c>
      <c r="V102" s="22" t="e">
        <f t="shared" si="33"/>
        <v>#DIV/0!</v>
      </c>
      <c r="W102" s="23" t="e">
        <f t="shared" si="25"/>
        <v>#DIV/0!</v>
      </c>
      <c r="AC102" s="7">
        <f t="shared" si="39"/>
        <v>14</v>
      </c>
      <c r="AD102" s="20">
        <f t="shared" si="40"/>
        <v>0</v>
      </c>
      <c r="AE102" s="22">
        <f t="shared" si="35"/>
        <v>0</v>
      </c>
      <c r="AF102" s="22">
        <f t="shared" si="36"/>
        <v>0</v>
      </c>
      <c r="AG102" s="23">
        <f t="shared" si="26"/>
        <v>0</v>
      </c>
    </row>
    <row r="103" spans="1:33" hidden="1" x14ac:dyDescent="0.2">
      <c r="S103" s="7">
        <f t="shared" si="37"/>
        <v>15</v>
      </c>
      <c r="T103" s="20" t="e">
        <f t="shared" si="38"/>
        <v>#DIV/0!</v>
      </c>
      <c r="U103" s="21" t="e">
        <f t="shared" si="34"/>
        <v>#DIV/0!</v>
      </c>
      <c r="V103" s="22" t="e">
        <f t="shared" si="33"/>
        <v>#DIV/0!</v>
      </c>
      <c r="W103" s="23" t="e">
        <f t="shared" si="25"/>
        <v>#DIV/0!</v>
      </c>
      <c r="AC103" s="7">
        <f t="shared" si="39"/>
        <v>15</v>
      </c>
      <c r="AD103" s="20">
        <f t="shared" si="40"/>
        <v>0</v>
      </c>
      <c r="AE103" s="22">
        <f t="shared" si="35"/>
        <v>0</v>
      </c>
      <c r="AF103" s="22">
        <f t="shared" si="36"/>
        <v>0</v>
      </c>
      <c r="AG103" s="23">
        <f t="shared" si="26"/>
        <v>0</v>
      </c>
    </row>
    <row r="104" spans="1:33" hidden="1" x14ac:dyDescent="0.2">
      <c r="S104" s="7">
        <f t="shared" si="37"/>
        <v>16</v>
      </c>
      <c r="T104" s="20" t="e">
        <f t="shared" si="38"/>
        <v>#DIV/0!</v>
      </c>
      <c r="U104" s="21" t="e">
        <f t="shared" si="34"/>
        <v>#DIV/0!</v>
      </c>
      <c r="V104" s="22" t="e">
        <f t="shared" si="33"/>
        <v>#DIV/0!</v>
      </c>
      <c r="W104" s="23" t="e">
        <f t="shared" si="25"/>
        <v>#DIV/0!</v>
      </c>
      <c r="AC104" s="7">
        <f t="shared" si="39"/>
        <v>16</v>
      </c>
      <c r="AD104" s="20">
        <f t="shared" si="40"/>
        <v>0</v>
      </c>
      <c r="AE104" s="22">
        <f t="shared" si="35"/>
        <v>0</v>
      </c>
      <c r="AF104" s="22">
        <f t="shared" si="36"/>
        <v>0</v>
      </c>
      <c r="AG104" s="23">
        <f t="shared" si="26"/>
        <v>0</v>
      </c>
    </row>
    <row r="105" spans="1:33" hidden="1" x14ac:dyDescent="0.2">
      <c r="S105" s="7">
        <f t="shared" si="37"/>
        <v>17</v>
      </c>
      <c r="T105" s="20" t="e">
        <f t="shared" si="38"/>
        <v>#DIV/0!</v>
      </c>
      <c r="U105" s="21" t="e">
        <f t="shared" si="34"/>
        <v>#DIV/0!</v>
      </c>
      <c r="V105" s="22" t="e">
        <f t="shared" si="33"/>
        <v>#DIV/0!</v>
      </c>
      <c r="W105" s="23" t="e">
        <f t="shared" si="25"/>
        <v>#DIV/0!</v>
      </c>
      <c r="AC105" s="7">
        <f t="shared" si="39"/>
        <v>17</v>
      </c>
      <c r="AD105" s="20">
        <f t="shared" si="40"/>
        <v>0</v>
      </c>
      <c r="AE105" s="22">
        <f t="shared" si="35"/>
        <v>0</v>
      </c>
      <c r="AF105" s="22">
        <f t="shared" si="36"/>
        <v>0</v>
      </c>
      <c r="AG105" s="23">
        <f t="shared" si="26"/>
        <v>0</v>
      </c>
    </row>
    <row r="106" spans="1:33" hidden="1" x14ac:dyDescent="0.2">
      <c r="S106" s="7">
        <f t="shared" si="37"/>
        <v>18</v>
      </c>
      <c r="T106" s="20" t="e">
        <f t="shared" si="38"/>
        <v>#DIV/0!</v>
      </c>
      <c r="U106" s="21" t="e">
        <f t="shared" si="34"/>
        <v>#DIV/0!</v>
      </c>
      <c r="V106" s="22" t="e">
        <f t="shared" si="33"/>
        <v>#DIV/0!</v>
      </c>
      <c r="W106" s="23" t="e">
        <f t="shared" si="25"/>
        <v>#DIV/0!</v>
      </c>
      <c r="AC106" s="7">
        <f t="shared" si="39"/>
        <v>18</v>
      </c>
      <c r="AD106" s="20">
        <f t="shared" si="40"/>
        <v>0</v>
      </c>
      <c r="AE106" s="22">
        <f t="shared" si="35"/>
        <v>0</v>
      </c>
      <c r="AF106" s="22">
        <f t="shared" si="36"/>
        <v>0</v>
      </c>
      <c r="AG106" s="23">
        <f t="shared" si="26"/>
        <v>0</v>
      </c>
    </row>
    <row r="107" spans="1:33" hidden="1" x14ac:dyDescent="0.2">
      <c r="S107" s="7">
        <f t="shared" si="37"/>
        <v>19</v>
      </c>
      <c r="T107" s="20" t="e">
        <f t="shared" si="38"/>
        <v>#DIV/0!</v>
      </c>
      <c r="U107" s="21" t="e">
        <f t="shared" si="34"/>
        <v>#DIV/0!</v>
      </c>
      <c r="V107" s="22" t="e">
        <f t="shared" si="33"/>
        <v>#DIV/0!</v>
      </c>
      <c r="W107" s="23" t="e">
        <f t="shared" si="25"/>
        <v>#DIV/0!</v>
      </c>
      <c r="AC107" s="7">
        <f t="shared" si="39"/>
        <v>19</v>
      </c>
      <c r="AD107" s="20">
        <f t="shared" si="40"/>
        <v>0</v>
      </c>
      <c r="AE107" s="22">
        <f t="shared" si="35"/>
        <v>0</v>
      </c>
      <c r="AF107" s="22">
        <f t="shared" si="36"/>
        <v>0</v>
      </c>
      <c r="AG107" s="23">
        <f t="shared" si="26"/>
        <v>0</v>
      </c>
    </row>
    <row r="108" spans="1:33" hidden="1" x14ac:dyDescent="0.2">
      <c r="S108" s="7">
        <f t="shared" si="37"/>
        <v>20</v>
      </c>
      <c r="T108" s="20" t="e">
        <f t="shared" si="38"/>
        <v>#DIV/0!</v>
      </c>
      <c r="U108" s="21" t="e">
        <f t="shared" si="34"/>
        <v>#DIV/0!</v>
      </c>
      <c r="V108" s="22" t="e">
        <f t="shared" si="33"/>
        <v>#DIV/0!</v>
      </c>
      <c r="W108" s="23" t="e">
        <f t="shared" si="25"/>
        <v>#DIV/0!</v>
      </c>
      <c r="AC108" s="7">
        <f t="shared" si="39"/>
        <v>20</v>
      </c>
      <c r="AD108" s="20">
        <f t="shared" si="40"/>
        <v>0</v>
      </c>
      <c r="AE108" s="22">
        <f t="shared" si="35"/>
        <v>0</v>
      </c>
      <c r="AF108" s="22">
        <f t="shared" si="36"/>
        <v>0</v>
      </c>
      <c r="AG108" s="23">
        <f t="shared" si="26"/>
        <v>0</v>
      </c>
    </row>
    <row r="109" spans="1:33" hidden="1" x14ac:dyDescent="0.2">
      <c r="S109" s="7">
        <f t="shared" si="37"/>
        <v>21</v>
      </c>
      <c r="T109" s="20" t="e">
        <f t="shared" si="38"/>
        <v>#DIV/0!</v>
      </c>
      <c r="U109" s="21" t="e">
        <f t="shared" si="34"/>
        <v>#DIV/0!</v>
      </c>
      <c r="V109" s="22" t="e">
        <f t="shared" si="33"/>
        <v>#DIV/0!</v>
      </c>
      <c r="W109" s="23" t="e">
        <f t="shared" si="25"/>
        <v>#DIV/0!</v>
      </c>
      <c r="AC109" s="7">
        <f t="shared" si="39"/>
        <v>21</v>
      </c>
      <c r="AD109" s="20">
        <f t="shared" si="40"/>
        <v>0</v>
      </c>
      <c r="AE109" s="22">
        <f t="shared" si="35"/>
        <v>0</v>
      </c>
      <c r="AF109" s="22">
        <f t="shared" si="36"/>
        <v>0</v>
      </c>
      <c r="AG109" s="23">
        <f t="shared" si="26"/>
        <v>0</v>
      </c>
    </row>
    <row r="110" spans="1:33" hidden="1" x14ac:dyDescent="0.2">
      <c r="S110" s="7">
        <f t="shared" si="37"/>
        <v>22</v>
      </c>
      <c r="T110" s="20" t="e">
        <f t="shared" si="38"/>
        <v>#DIV/0!</v>
      </c>
      <c r="U110" s="21" t="e">
        <f t="shared" si="34"/>
        <v>#DIV/0!</v>
      </c>
      <c r="V110" s="22" t="e">
        <f t="shared" si="33"/>
        <v>#DIV/0!</v>
      </c>
      <c r="W110" s="23" t="e">
        <f t="shared" ref="W110:W141" si="41">SUM(U110:V110)</f>
        <v>#DIV/0!</v>
      </c>
      <c r="AC110" s="7">
        <f t="shared" si="39"/>
        <v>22</v>
      </c>
      <c r="AD110" s="20">
        <f t="shared" si="40"/>
        <v>0</v>
      </c>
      <c r="AE110" s="22">
        <f t="shared" si="35"/>
        <v>0</v>
      </c>
      <c r="AF110" s="22">
        <f t="shared" si="36"/>
        <v>0</v>
      </c>
      <c r="AG110" s="23">
        <f t="shared" si="26"/>
        <v>0</v>
      </c>
    </row>
    <row r="111" spans="1:33" hidden="1" x14ac:dyDescent="0.2">
      <c r="S111" s="7">
        <f t="shared" si="37"/>
        <v>23</v>
      </c>
      <c r="T111" s="20" t="e">
        <f t="shared" si="38"/>
        <v>#DIV/0!</v>
      </c>
      <c r="U111" s="21" t="e">
        <f t="shared" si="34"/>
        <v>#DIV/0!</v>
      </c>
      <c r="V111" s="22" t="e">
        <f t="shared" si="33"/>
        <v>#DIV/0!</v>
      </c>
      <c r="W111" s="23" t="e">
        <f t="shared" si="41"/>
        <v>#DIV/0!</v>
      </c>
      <c r="AC111" s="7">
        <f t="shared" si="39"/>
        <v>23</v>
      </c>
      <c r="AD111" s="20">
        <f t="shared" si="40"/>
        <v>0</v>
      </c>
      <c r="AE111" s="22">
        <f t="shared" si="35"/>
        <v>0</v>
      </c>
      <c r="AF111" s="22">
        <f t="shared" si="36"/>
        <v>0</v>
      </c>
      <c r="AG111" s="23">
        <f t="shared" si="26"/>
        <v>0</v>
      </c>
    </row>
    <row r="112" spans="1:33" hidden="1" x14ac:dyDescent="0.2">
      <c r="S112" s="7">
        <f t="shared" si="37"/>
        <v>24</v>
      </c>
      <c r="T112" s="20" t="e">
        <f t="shared" si="38"/>
        <v>#DIV/0!</v>
      </c>
      <c r="U112" s="21" t="e">
        <f t="shared" si="34"/>
        <v>#DIV/0!</v>
      </c>
      <c r="V112" s="22" t="e">
        <f t="shared" si="33"/>
        <v>#DIV/0!</v>
      </c>
      <c r="W112" s="23" t="e">
        <f t="shared" si="41"/>
        <v>#DIV/0!</v>
      </c>
      <c r="AC112" s="7">
        <f t="shared" si="39"/>
        <v>24</v>
      </c>
      <c r="AD112" s="20">
        <f t="shared" si="40"/>
        <v>0</v>
      </c>
      <c r="AE112" s="22">
        <f t="shared" si="35"/>
        <v>0</v>
      </c>
      <c r="AF112" s="22">
        <f t="shared" si="36"/>
        <v>0</v>
      </c>
      <c r="AG112" s="23">
        <f t="shared" si="26"/>
        <v>0</v>
      </c>
    </row>
    <row r="113" spans="19:33" hidden="1" x14ac:dyDescent="0.2">
      <c r="S113" s="7">
        <f t="shared" si="37"/>
        <v>25</v>
      </c>
      <c r="T113" s="20" t="e">
        <f t="shared" si="38"/>
        <v>#DIV/0!</v>
      </c>
      <c r="U113" s="21" t="e">
        <f t="shared" si="34"/>
        <v>#DIV/0!</v>
      </c>
      <c r="V113" s="22" t="e">
        <f t="shared" si="33"/>
        <v>#DIV/0!</v>
      </c>
      <c r="W113" s="23" t="e">
        <f t="shared" si="41"/>
        <v>#DIV/0!</v>
      </c>
      <c r="AC113" s="7">
        <f t="shared" si="39"/>
        <v>25</v>
      </c>
      <c r="AD113" s="20">
        <f t="shared" si="40"/>
        <v>0</v>
      </c>
      <c r="AE113" s="22">
        <f t="shared" si="35"/>
        <v>0</v>
      </c>
      <c r="AF113" s="22">
        <f t="shared" si="36"/>
        <v>0</v>
      </c>
      <c r="AG113" s="23">
        <f t="shared" si="26"/>
        <v>0</v>
      </c>
    </row>
    <row r="114" spans="19:33" hidden="1" x14ac:dyDescent="0.2">
      <c r="S114" s="7">
        <f t="shared" si="37"/>
        <v>26</v>
      </c>
      <c r="T114" s="20" t="e">
        <f t="shared" si="38"/>
        <v>#DIV/0!</v>
      </c>
      <c r="U114" s="21" t="e">
        <f t="shared" si="34"/>
        <v>#DIV/0!</v>
      </c>
      <c r="V114" s="22" t="e">
        <f t="shared" si="33"/>
        <v>#DIV/0!</v>
      </c>
      <c r="W114" s="23" t="e">
        <f t="shared" si="41"/>
        <v>#DIV/0!</v>
      </c>
      <c r="AC114" s="7">
        <f t="shared" si="39"/>
        <v>26</v>
      </c>
      <c r="AD114" s="20">
        <f t="shared" si="40"/>
        <v>0</v>
      </c>
      <c r="AE114" s="22">
        <f t="shared" si="35"/>
        <v>0</v>
      </c>
      <c r="AF114" s="22">
        <f t="shared" si="36"/>
        <v>0</v>
      </c>
      <c r="AG114" s="23">
        <f t="shared" si="26"/>
        <v>0</v>
      </c>
    </row>
    <row r="115" spans="19:33" hidden="1" x14ac:dyDescent="0.2">
      <c r="S115" s="7">
        <f t="shared" si="37"/>
        <v>27</v>
      </c>
      <c r="T115" s="20" t="e">
        <f t="shared" si="38"/>
        <v>#DIV/0!</v>
      </c>
      <c r="U115" s="21" t="e">
        <f t="shared" si="34"/>
        <v>#DIV/0!</v>
      </c>
      <c r="V115" s="22" t="e">
        <f t="shared" si="33"/>
        <v>#DIV/0!</v>
      </c>
      <c r="W115" s="23" t="e">
        <f t="shared" si="41"/>
        <v>#DIV/0!</v>
      </c>
      <c r="AC115" s="7">
        <f t="shared" si="39"/>
        <v>27</v>
      </c>
      <c r="AD115" s="20">
        <f t="shared" si="40"/>
        <v>0</v>
      </c>
      <c r="AE115" s="22">
        <f t="shared" si="35"/>
        <v>0</v>
      </c>
      <c r="AF115" s="22">
        <f t="shared" si="36"/>
        <v>0</v>
      </c>
      <c r="AG115" s="23">
        <f t="shared" si="26"/>
        <v>0</v>
      </c>
    </row>
    <row r="116" spans="19:33" hidden="1" x14ac:dyDescent="0.2">
      <c r="S116" s="7">
        <f t="shared" si="37"/>
        <v>28</v>
      </c>
      <c r="T116" s="20" t="e">
        <f t="shared" si="38"/>
        <v>#DIV/0!</v>
      </c>
      <c r="U116" s="21" t="e">
        <f t="shared" si="34"/>
        <v>#DIV/0!</v>
      </c>
      <c r="V116" s="22" t="e">
        <f t="shared" si="33"/>
        <v>#DIV/0!</v>
      </c>
      <c r="W116" s="23" t="e">
        <f t="shared" si="41"/>
        <v>#DIV/0!</v>
      </c>
      <c r="AC116" s="7">
        <f t="shared" si="39"/>
        <v>28</v>
      </c>
      <c r="AD116" s="20">
        <f t="shared" si="40"/>
        <v>0</v>
      </c>
      <c r="AE116" s="22">
        <f t="shared" si="35"/>
        <v>0</v>
      </c>
      <c r="AF116" s="22">
        <f t="shared" si="36"/>
        <v>0</v>
      </c>
      <c r="AG116" s="23">
        <f t="shared" si="26"/>
        <v>0</v>
      </c>
    </row>
    <row r="117" spans="19:33" hidden="1" x14ac:dyDescent="0.2">
      <c r="S117" s="7">
        <f t="shared" si="37"/>
        <v>29</v>
      </c>
      <c r="T117" s="20" t="e">
        <f t="shared" si="38"/>
        <v>#DIV/0!</v>
      </c>
      <c r="U117" s="21" t="e">
        <f t="shared" si="34"/>
        <v>#DIV/0!</v>
      </c>
      <c r="V117" s="22" t="e">
        <f t="shared" si="33"/>
        <v>#DIV/0!</v>
      </c>
      <c r="W117" s="23" t="e">
        <f t="shared" si="41"/>
        <v>#DIV/0!</v>
      </c>
      <c r="AC117" s="7">
        <f t="shared" si="39"/>
        <v>29</v>
      </c>
      <c r="AD117" s="20">
        <f t="shared" si="40"/>
        <v>0</v>
      </c>
      <c r="AE117" s="22">
        <f t="shared" si="35"/>
        <v>0</v>
      </c>
      <c r="AF117" s="22">
        <f t="shared" si="36"/>
        <v>0</v>
      </c>
      <c r="AG117" s="23">
        <f t="shared" si="26"/>
        <v>0</v>
      </c>
    </row>
    <row r="118" spans="19:33" hidden="1" x14ac:dyDescent="0.2">
      <c r="S118" s="7">
        <f t="shared" si="37"/>
        <v>30</v>
      </c>
      <c r="T118" s="20" t="e">
        <f t="shared" si="38"/>
        <v>#DIV/0!</v>
      </c>
      <c r="U118" s="21" t="e">
        <f t="shared" si="34"/>
        <v>#DIV/0!</v>
      </c>
      <c r="V118" s="22" t="e">
        <f t="shared" si="33"/>
        <v>#DIV/0!</v>
      </c>
      <c r="W118" s="23" t="e">
        <f t="shared" si="41"/>
        <v>#DIV/0!</v>
      </c>
      <c r="AC118" s="7">
        <f t="shared" si="39"/>
        <v>30</v>
      </c>
      <c r="AD118" s="20">
        <f t="shared" si="40"/>
        <v>0</v>
      </c>
      <c r="AE118" s="22">
        <f t="shared" si="35"/>
        <v>0</v>
      </c>
      <c r="AF118" s="22">
        <f t="shared" si="36"/>
        <v>0</v>
      </c>
      <c r="AG118" s="23">
        <f t="shared" si="26"/>
        <v>0</v>
      </c>
    </row>
    <row r="119" spans="19:33" hidden="1" x14ac:dyDescent="0.2">
      <c r="S119" s="7">
        <f t="shared" si="37"/>
        <v>31</v>
      </c>
      <c r="T119" s="20" t="e">
        <f t="shared" si="38"/>
        <v>#DIV/0!</v>
      </c>
      <c r="U119" s="21" t="e">
        <f t="shared" si="34"/>
        <v>#DIV/0!</v>
      </c>
      <c r="V119" s="22" t="e">
        <f t="shared" si="33"/>
        <v>#DIV/0!</v>
      </c>
      <c r="W119" s="23" t="e">
        <f t="shared" si="41"/>
        <v>#DIV/0!</v>
      </c>
      <c r="AC119" s="7">
        <f t="shared" si="39"/>
        <v>31</v>
      </c>
      <c r="AD119" s="20">
        <f t="shared" si="40"/>
        <v>0</v>
      </c>
      <c r="AE119" s="22">
        <f t="shared" si="35"/>
        <v>0</v>
      </c>
      <c r="AF119" s="22">
        <f t="shared" si="36"/>
        <v>0</v>
      </c>
      <c r="AG119" s="23">
        <f t="shared" si="26"/>
        <v>0</v>
      </c>
    </row>
    <row r="120" spans="19:33" hidden="1" x14ac:dyDescent="0.2">
      <c r="S120" s="7">
        <f t="shared" si="37"/>
        <v>32</v>
      </c>
      <c r="T120" s="20" t="e">
        <f t="shared" si="38"/>
        <v>#DIV/0!</v>
      </c>
      <c r="U120" s="21" t="e">
        <f t="shared" si="34"/>
        <v>#DIV/0!</v>
      </c>
      <c r="V120" s="22" t="e">
        <f t="shared" si="33"/>
        <v>#DIV/0!</v>
      </c>
      <c r="W120" s="23" t="e">
        <f t="shared" si="41"/>
        <v>#DIV/0!</v>
      </c>
      <c r="AC120" s="7">
        <f t="shared" si="39"/>
        <v>32</v>
      </c>
      <c r="AD120" s="20">
        <f t="shared" si="40"/>
        <v>0</v>
      </c>
      <c r="AE120" s="22">
        <f t="shared" si="35"/>
        <v>0</v>
      </c>
      <c r="AF120" s="22">
        <f t="shared" si="36"/>
        <v>0</v>
      </c>
      <c r="AG120" s="23">
        <f t="shared" si="26"/>
        <v>0</v>
      </c>
    </row>
    <row r="121" spans="19:33" hidden="1" x14ac:dyDescent="0.2">
      <c r="S121" s="7">
        <f t="shared" si="37"/>
        <v>33</v>
      </c>
      <c r="T121" s="20" t="e">
        <f t="shared" si="38"/>
        <v>#DIV/0!</v>
      </c>
      <c r="U121" s="21" t="e">
        <f t="shared" si="34"/>
        <v>#DIV/0!</v>
      </c>
      <c r="V121" s="22" t="e">
        <f t="shared" si="33"/>
        <v>#DIV/0!</v>
      </c>
      <c r="W121" s="23" t="e">
        <f t="shared" si="41"/>
        <v>#DIV/0!</v>
      </c>
      <c r="AC121" s="7">
        <f t="shared" si="39"/>
        <v>33</v>
      </c>
      <c r="AD121" s="20">
        <f t="shared" si="40"/>
        <v>0</v>
      </c>
      <c r="AE121" s="22">
        <f t="shared" si="35"/>
        <v>0</v>
      </c>
      <c r="AF121" s="22">
        <f t="shared" si="36"/>
        <v>0</v>
      </c>
      <c r="AG121" s="23">
        <f t="shared" si="26"/>
        <v>0</v>
      </c>
    </row>
    <row r="122" spans="19:33" hidden="1" x14ac:dyDescent="0.2">
      <c r="S122" s="7">
        <f t="shared" si="37"/>
        <v>34</v>
      </c>
      <c r="T122" s="20" t="e">
        <f t="shared" si="38"/>
        <v>#DIV/0!</v>
      </c>
      <c r="U122" s="21" t="e">
        <f t="shared" si="34"/>
        <v>#DIV/0!</v>
      </c>
      <c r="V122" s="22" t="e">
        <f t="shared" si="33"/>
        <v>#DIV/0!</v>
      </c>
      <c r="W122" s="23" t="e">
        <f t="shared" si="41"/>
        <v>#DIV/0!</v>
      </c>
      <c r="AC122" s="7">
        <f t="shared" si="39"/>
        <v>34</v>
      </c>
      <c r="AD122" s="20">
        <f t="shared" si="40"/>
        <v>0</v>
      </c>
      <c r="AE122" s="22">
        <f t="shared" si="35"/>
        <v>0</v>
      </c>
      <c r="AF122" s="22">
        <f t="shared" si="36"/>
        <v>0</v>
      </c>
      <c r="AG122" s="23">
        <f t="shared" si="26"/>
        <v>0</v>
      </c>
    </row>
    <row r="123" spans="19:33" hidden="1" x14ac:dyDescent="0.2">
      <c r="S123" s="7">
        <f t="shared" si="37"/>
        <v>35</v>
      </c>
      <c r="T123" s="20" t="e">
        <f t="shared" si="38"/>
        <v>#DIV/0!</v>
      </c>
      <c r="U123" s="21" t="e">
        <f t="shared" si="34"/>
        <v>#DIV/0!</v>
      </c>
      <c r="V123" s="22" t="e">
        <f t="shared" si="33"/>
        <v>#DIV/0!</v>
      </c>
      <c r="W123" s="23" t="e">
        <f t="shared" si="41"/>
        <v>#DIV/0!</v>
      </c>
      <c r="AC123" s="7">
        <f t="shared" si="39"/>
        <v>35</v>
      </c>
      <c r="AD123" s="20">
        <f t="shared" si="40"/>
        <v>0</v>
      </c>
      <c r="AE123" s="22">
        <f t="shared" si="35"/>
        <v>0</v>
      </c>
      <c r="AF123" s="22">
        <f t="shared" si="36"/>
        <v>0</v>
      </c>
      <c r="AG123" s="23">
        <f t="shared" si="26"/>
        <v>0</v>
      </c>
    </row>
    <row r="124" spans="19:33" hidden="1" x14ac:dyDescent="0.2">
      <c r="S124" s="7">
        <f t="shared" si="37"/>
        <v>36</v>
      </c>
      <c r="T124" s="20" t="e">
        <f t="shared" si="38"/>
        <v>#DIV/0!</v>
      </c>
      <c r="U124" s="21" t="e">
        <f t="shared" si="34"/>
        <v>#DIV/0!</v>
      </c>
      <c r="V124" s="22" t="e">
        <f t="shared" si="33"/>
        <v>#DIV/0!</v>
      </c>
      <c r="W124" s="23" t="e">
        <f t="shared" si="41"/>
        <v>#DIV/0!</v>
      </c>
      <c r="AC124" s="7">
        <f t="shared" si="39"/>
        <v>36</v>
      </c>
      <c r="AD124" s="20">
        <f t="shared" si="40"/>
        <v>0</v>
      </c>
      <c r="AE124" s="22">
        <f t="shared" si="35"/>
        <v>0</v>
      </c>
      <c r="AF124" s="22">
        <f t="shared" si="36"/>
        <v>0</v>
      </c>
      <c r="AG124" s="23">
        <f t="shared" si="26"/>
        <v>0</v>
      </c>
    </row>
    <row r="125" spans="19:33" hidden="1" x14ac:dyDescent="0.2">
      <c r="S125" s="7">
        <f t="shared" si="37"/>
        <v>37</v>
      </c>
      <c r="T125" s="20" t="e">
        <f t="shared" si="38"/>
        <v>#DIV/0!</v>
      </c>
      <c r="U125" s="21" t="e">
        <f t="shared" si="34"/>
        <v>#DIV/0!</v>
      </c>
      <c r="V125" s="22" t="e">
        <f t="shared" si="33"/>
        <v>#DIV/0!</v>
      </c>
      <c r="W125" s="23" t="e">
        <f t="shared" si="41"/>
        <v>#DIV/0!</v>
      </c>
      <c r="AC125" s="7">
        <f t="shared" si="39"/>
        <v>37</v>
      </c>
      <c r="AD125" s="20">
        <f t="shared" si="40"/>
        <v>0</v>
      </c>
      <c r="AE125" s="22">
        <f t="shared" si="35"/>
        <v>0</v>
      </c>
      <c r="AF125" s="22">
        <f t="shared" si="36"/>
        <v>0</v>
      </c>
      <c r="AG125" s="23">
        <f t="shared" si="26"/>
        <v>0</v>
      </c>
    </row>
    <row r="126" spans="19:33" ht="36" hidden="1" customHeight="1" x14ac:dyDescent="0.2">
      <c r="S126" s="7">
        <f t="shared" si="37"/>
        <v>38</v>
      </c>
      <c r="T126" s="20" t="e">
        <f t="shared" si="38"/>
        <v>#DIV/0!</v>
      </c>
      <c r="U126" s="21" t="e">
        <f t="shared" si="34"/>
        <v>#DIV/0!</v>
      </c>
      <c r="V126" s="22" t="e">
        <f t="shared" si="33"/>
        <v>#DIV/0!</v>
      </c>
      <c r="W126" s="23" t="e">
        <f t="shared" si="41"/>
        <v>#DIV/0!</v>
      </c>
      <c r="AC126" s="7">
        <f t="shared" si="39"/>
        <v>38</v>
      </c>
      <c r="AD126" s="20">
        <f t="shared" si="40"/>
        <v>0</v>
      </c>
      <c r="AE126" s="22">
        <f t="shared" si="35"/>
        <v>0</v>
      </c>
      <c r="AF126" s="22">
        <f t="shared" si="36"/>
        <v>0</v>
      </c>
      <c r="AG126" s="23">
        <f t="shared" si="26"/>
        <v>0</v>
      </c>
    </row>
    <row r="127" spans="19:33" hidden="1" x14ac:dyDescent="0.2">
      <c r="S127" s="7">
        <f t="shared" si="37"/>
        <v>39</v>
      </c>
      <c r="T127" s="20" t="e">
        <f t="shared" si="38"/>
        <v>#DIV/0!</v>
      </c>
      <c r="U127" s="21" t="e">
        <f t="shared" si="34"/>
        <v>#DIV/0!</v>
      </c>
      <c r="V127" s="22" t="e">
        <f t="shared" si="33"/>
        <v>#DIV/0!</v>
      </c>
      <c r="W127" s="23" t="e">
        <f t="shared" si="41"/>
        <v>#DIV/0!</v>
      </c>
      <c r="AC127" s="7">
        <f t="shared" si="39"/>
        <v>39</v>
      </c>
      <c r="AD127" s="20">
        <f t="shared" si="40"/>
        <v>0</v>
      </c>
      <c r="AE127" s="22">
        <f t="shared" si="35"/>
        <v>0</v>
      </c>
      <c r="AF127" s="22">
        <f t="shared" si="36"/>
        <v>0</v>
      </c>
      <c r="AG127" s="23">
        <f t="shared" si="26"/>
        <v>0</v>
      </c>
    </row>
    <row r="128" spans="19:33" hidden="1" x14ac:dyDescent="0.2">
      <c r="S128" s="7">
        <f t="shared" si="37"/>
        <v>40</v>
      </c>
      <c r="T128" s="20" t="e">
        <f t="shared" si="38"/>
        <v>#DIV/0!</v>
      </c>
      <c r="U128" s="21" t="e">
        <f t="shared" si="34"/>
        <v>#DIV/0!</v>
      </c>
      <c r="V128" s="22" t="e">
        <f>T138*$B$34</f>
        <v>#DIV/0!</v>
      </c>
      <c r="W128" s="23" t="e">
        <f t="shared" si="41"/>
        <v>#DIV/0!</v>
      </c>
      <c r="AC128" s="7">
        <f t="shared" si="39"/>
        <v>40</v>
      </c>
      <c r="AD128" s="20">
        <f t="shared" si="40"/>
        <v>0</v>
      </c>
      <c r="AE128" s="22">
        <f t="shared" si="35"/>
        <v>0</v>
      </c>
      <c r="AF128" s="22">
        <f>AD138*$B$34</f>
        <v>0</v>
      </c>
      <c r="AG128" s="23">
        <f t="shared" si="26"/>
        <v>0</v>
      </c>
    </row>
    <row r="129" spans="1:33" x14ac:dyDescent="0.2">
      <c r="S129" s="7"/>
      <c r="T129" s="20"/>
      <c r="U129" s="21"/>
      <c r="V129" s="22"/>
      <c r="W129" s="23"/>
      <c r="AC129" s="7"/>
      <c r="AD129" s="20"/>
      <c r="AE129" s="22"/>
      <c r="AF129" s="22"/>
      <c r="AG129" s="23"/>
    </row>
    <row r="130" spans="1:33" ht="14.25" x14ac:dyDescent="0.2">
      <c r="A130" s="89" t="s">
        <v>136</v>
      </c>
      <c r="S130" s="7"/>
      <c r="T130" s="20"/>
      <c r="U130" s="21"/>
      <c r="V130" s="22"/>
      <c r="W130" s="23"/>
      <c r="AC130" s="7"/>
      <c r="AD130" s="20"/>
      <c r="AE130" s="22"/>
      <c r="AF130" s="22"/>
      <c r="AG130" s="23"/>
    </row>
    <row r="131" spans="1:33" x14ac:dyDescent="0.2">
      <c r="S131" s="7"/>
      <c r="T131" s="20"/>
      <c r="U131" s="21"/>
      <c r="V131" s="22"/>
      <c r="W131" s="23"/>
      <c r="AC131" s="7"/>
      <c r="AD131" s="20"/>
      <c r="AE131" s="22"/>
      <c r="AF131" s="22"/>
      <c r="AG131" s="23"/>
    </row>
    <row r="132" spans="1:33" x14ac:dyDescent="0.2">
      <c r="S132" s="7"/>
      <c r="T132" s="20"/>
      <c r="U132" s="21"/>
      <c r="V132" s="22"/>
      <c r="W132" s="23"/>
      <c r="AC132" s="7"/>
      <c r="AD132" s="20"/>
      <c r="AE132" s="22"/>
      <c r="AF132" s="22"/>
      <c r="AG132" s="23"/>
    </row>
    <row r="133" spans="1:33" x14ac:dyDescent="0.2">
      <c r="S133" s="7"/>
      <c r="T133" s="20"/>
      <c r="U133" s="21"/>
      <c r="V133" s="22"/>
      <c r="W133" s="23"/>
      <c r="AC133" s="7"/>
      <c r="AD133" s="20"/>
      <c r="AE133" s="22"/>
      <c r="AF133" s="22"/>
      <c r="AG133" s="23"/>
    </row>
    <row r="134" spans="1:33" x14ac:dyDescent="0.2">
      <c r="S134" s="7"/>
      <c r="T134" s="20"/>
      <c r="U134" s="21"/>
      <c r="V134" s="22"/>
      <c r="W134" s="23"/>
      <c r="AC134" s="7"/>
      <c r="AD134" s="20"/>
      <c r="AE134" s="22"/>
      <c r="AF134" s="22"/>
      <c r="AG134" s="23"/>
    </row>
    <row r="135" spans="1:33" x14ac:dyDescent="0.2">
      <c r="S135" s="7"/>
      <c r="T135" s="20"/>
      <c r="U135" s="21"/>
      <c r="V135" s="22"/>
      <c r="W135" s="23"/>
      <c r="AC135" s="7"/>
      <c r="AD135" s="20"/>
      <c r="AE135" s="22"/>
      <c r="AF135" s="22"/>
      <c r="AG135" s="23"/>
    </row>
    <row r="136" spans="1:33" x14ac:dyDescent="0.2">
      <c r="S136" s="7"/>
      <c r="T136" s="20"/>
      <c r="U136" s="21"/>
      <c r="V136" s="22"/>
      <c r="W136" s="23"/>
      <c r="AC136" s="7"/>
      <c r="AD136" s="20"/>
      <c r="AE136" s="22"/>
      <c r="AF136" s="22"/>
      <c r="AG136" s="23"/>
    </row>
    <row r="137" spans="1:33" x14ac:dyDescent="0.2">
      <c r="S137" s="7"/>
      <c r="T137" s="20"/>
      <c r="U137" s="21"/>
      <c r="V137" s="22"/>
      <c r="W137" s="23"/>
      <c r="AC137" s="7"/>
      <c r="AD137" s="20"/>
      <c r="AE137" s="22"/>
      <c r="AF137" s="22"/>
      <c r="AG137" s="23"/>
    </row>
    <row r="138" spans="1:33" x14ac:dyDescent="0.2">
      <c r="S138" s="7">
        <f>S128+1</f>
        <v>41</v>
      </c>
      <c r="T138" s="20" t="e">
        <f>T128-U128</f>
        <v>#DIV/0!</v>
      </c>
      <c r="U138" s="21" t="e">
        <f t="shared" si="34"/>
        <v>#DIV/0!</v>
      </c>
      <c r="V138" s="22"/>
      <c r="W138" s="23" t="e">
        <f t="shared" si="41"/>
        <v>#DIV/0!</v>
      </c>
      <c r="AC138" s="7">
        <f>AC128+1</f>
        <v>41</v>
      </c>
      <c r="AD138" s="20">
        <f>AD128-AE128</f>
        <v>0</v>
      </c>
      <c r="AE138" s="22">
        <f t="shared" si="35"/>
        <v>0</v>
      </c>
      <c r="AF138" s="57"/>
      <c r="AG138" s="23">
        <f t="shared" si="26"/>
        <v>0</v>
      </c>
    </row>
    <row r="139" spans="1:33" ht="15" x14ac:dyDescent="0.2">
      <c r="A139" s="4" t="s">
        <v>123</v>
      </c>
      <c r="C139" s="1">
        <f>C1</f>
        <v>2021</v>
      </c>
      <c r="R139" s="9" t="str">
        <f>A12</f>
        <v>Investointi 3:</v>
      </c>
      <c r="S139" s="14">
        <f>F12</f>
        <v>0</v>
      </c>
      <c r="T139" s="15">
        <f>B12</f>
        <v>0</v>
      </c>
      <c r="U139" s="16" t="e">
        <f>(R141/12)*(12-E12+1)</f>
        <v>#DIV/0!</v>
      </c>
      <c r="V139" s="16" t="e">
        <f>T140*$B$34</f>
        <v>#DIV/0!</v>
      </c>
      <c r="W139" s="15" t="e">
        <f t="shared" si="41"/>
        <v>#DIV/0!</v>
      </c>
      <c r="AB139" s="9" t="str">
        <f>A29</f>
        <v>Investointi 19:</v>
      </c>
      <c r="AC139" s="14">
        <f>D29</f>
        <v>0</v>
      </c>
      <c r="AD139" s="15">
        <f>B29</f>
        <v>0</v>
      </c>
      <c r="AE139" s="16">
        <f>AD139*$C$29/2</f>
        <v>0</v>
      </c>
      <c r="AF139" s="16">
        <f>AD140*$B$34</f>
        <v>0</v>
      </c>
      <c r="AG139" s="15">
        <f t="shared" si="26"/>
        <v>0</v>
      </c>
    </row>
    <row r="140" spans="1:33" ht="15" x14ac:dyDescent="0.2">
      <c r="A140" s="4"/>
      <c r="C140" s="65"/>
      <c r="R140" s="7" t="s">
        <v>23</v>
      </c>
      <c r="S140" s="7">
        <f t="shared" ref="S140:S180" si="42">S139+1</f>
        <v>1</v>
      </c>
      <c r="T140" s="20" t="e">
        <f t="shared" ref="T140:T180" si="43">T139-U139</f>
        <v>#DIV/0!</v>
      </c>
      <c r="U140" s="21" t="e">
        <f t="shared" ref="U140:U180" si="44">IF($R$141&lt;T140,$R$141,T140)</f>
        <v>#DIV/0!</v>
      </c>
      <c r="V140" s="22" t="e">
        <f t="shared" ref="V140:V179" si="45">T141*$B$34</f>
        <v>#DIV/0!</v>
      </c>
      <c r="W140" s="23" t="e">
        <f t="shared" si="41"/>
        <v>#DIV/0!</v>
      </c>
      <c r="AC140" s="7">
        <f>AC139+1</f>
        <v>1</v>
      </c>
      <c r="AD140" s="20">
        <f>AD139-AE139</f>
        <v>0</v>
      </c>
      <c r="AE140" s="22">
        <f t="shared" ref="AE140:AE180" si="46">AD140*$C$29</f>
        <v>0</v>
      </c>
      <c r="AF140" s="22">
        <f t="shared" ref="AF140:AF179" si="47">AD141*$B$34</f>
        <v>0</v>
      </c>
      <c r="AG140" s="23">
        <f t="shared" si="26"/>
        <v>0</v>
      </c>
    </row>
    <row r="141" spans="1:33" ht="15" x14ac:dyDescent="0.2">
      <c r="A141" s="66" t="s">
        <v>124</v>
      </c>
      <c r="B141" s="66"/>
      <c r="R141" s="20" t="e">
        <f>B12/D12</f>
        <v>#DIV/0!</v>
      </c>
      <c r="S141" s="7">
        <f t="shared" si="42"/>
        <v>2</v>
      </c>
      <c r="T141" s="20" t="e">
        <f t="shared" si="43"/>
        <v>#DIV/0!</v>
      </c>
      <c r="U141" s="21" t="e">
        <f t="shared" si="44"/>
        <v>#DIV/0!</v>
      </c>
      <c r="V141" s="22" t="e">
        <f t="shared" si="45"/>
        <v>#DIV/0!</v>
      </c>
      <c r="W141" s="23" t="e">
        <f t="shared" si="41"/>
        <v>#DIV/0!</v>
      </c>
      <c r="AB141" s="24"/>
      <c r="AC141" s="7">
        <f t="shared" ref="AC141:AC180" si="48">AC140+1</f>
        <v>2</v>
      </c>
      <c r="AD141" s="20">
        <f t="shared" ref="AD141:AD180" si="49">AD140-AE140</f>
        <v>0</v>
      </c>
      <c r="AE141" s="22">
        <f t="shared" si="46"/>
        <v>0</v>
      </c>
      <c r="AF141" s="22">
        <f t="shared" si="47"/>
        <v>0</v>
      </c>
      <c r="AG141" s="23">
        <f t="shared" ref="AG141:AG180" si="50">SUM(AE141:AF141)</f>
        <v>0</v>
      </c>
    </row>
    <row r="142" spans="1:33" x14ac:dyDescent="0.2">
      <c r="A142" s="9" t="s">
        <v>125</v>
      </c>
      <c r="B142" s="9" t="s">
        <v>8</v>
      </c>
      <c r="C142" s="9" t="s">
        <v>9</v>
      </c>
      <c r="D142" s="9" t="s">
        <v>10</v>
      </c>
      <c r="E142" s="9" t="s">
        <v>126</v>
      </c>
      <c r="S142" s="7">
        <f t="shared" si="42"/>
        <v>3</v>
      </c>
      <c r="T142" s="20" t="e">
        <f t="shared" si="43"/>
        <v>#DIV/0!</v>
      </c>
      <c r="U142" s="21" t="e">
        <f t="shared" si="44"/>
        <v>#DIV/0!</v>
      </c>
      <c r="V142" s="22" t="e">
        <f t="shared" si="45"/>
        <v>#DIV/0!</v>
      </c>
      <c r="W142" s="23" t="e">
        <f>SUM(U142:V142)</f>
        <v>#DIV/0!</v>
      </c>
      <c r="AC142" s="7">
        <f t="shared" si="48"/>
        <v>3</v>
      </c>
      <c r="AD142" s="20">
        <f t="shared" si="49"/>
        <v>0</v>
      </c>
      <c r="AE142" s="22">
        <f t="shared" si="46"/>
        <v>0</v>
      </c>
      <c r="AF142" s="22">
        <f t="shared" si="47"/>
        <v>0</v>
      </c>
      <c r="AG142" s="23">
        <f t="shared" si="50"/>
        <v>0</v>
      </c>
    </row>
    <row r="143" spans="1:33" x14ac:dyDescent="0.2">
      <c r="A143" s="28">
        <f>F9</f>
        <v>2021</v>
      </c>
      <c r="B143" s="38">
        <f t="shared" ref="B143:B174" si="51">SUMIF($S$4:$S$681,A143,$T$4:$T$681)+SUMIF($AC$4:$AC$222,A143,$AD$4:$AD$222)</f>
        <v>1665982.36</v>
      </c>
      <c r="C143" s="38">
        <f t="shared" ref="C143:C174" si="52">SUMIF($S$4:$S$681,A143,$U$4:$U$681)+SUMIF($AC$4:$AC$222,A143,$AE$4:$AE$222)</f>
        <v>32394.101444444448</v>
      </c>
      <c r="D143" s="38">
        <f t="shared" ref="D143:D174" si="53">SUMIF($S$4:$S$681,A143,$V$4:$V$681)+SUMIF($AC$4:$AC$222,A143,$AF$4:$AF$222)</f>
        <v>65343.530342222228</v>
      </c>
      <c r="E143" s="38">
        <f>C143+D143</f>
        <v>97737.63178666668</v>
      </c>
      <c r="S143" s="7">
        <f t="shared" si="42"/>
        <v>4</v>
      </c>
      <c r="T143" s="20" t="e">
        <f t="shared" si="43"/>
        <v>#DIV/0!</v>
      </c>
      <c r="U143" s="21" t="e">
        <f t="shared" si="44"/>
        <v>#DIV/0!</v>
      </c>
      <c r="V143" s="22" t="e">
        <f t="shared" si="45"/>
        <v>#DIV/0!</v>
      </c>
      <c r="W143" s="23" t="e">
        <f>SUM(U143:V143)</f>
        <v>#DIV/0!</v>
      </c>
      <c r="AC143" s="7">
        <f t="shared" si="48"/>
        <v>4</v>
      </c>
      <c r="AD143" s="20">
        <f t="shared" si="49"/>
        <v>0</v>
      </c>
      <c r="AE143" s="22">
        <f t="shared" si="46"/>
        <v>0</v>
      </c>
      <c r="AF143" s="22">
        <f t="shared" si="47"/>
        <v>0</v>
      </c>
      <c r="AG143" s="23">
        <f t="shared" si="50"/>
        <v>0</v>
      </c>
    </row>
    <row r="144" spans="1:33" x14ac:dyDescent="0.2">
      <c r="A144" s="19">
        <f>A143+1</f>
        <v>2022</v>
      </c>
      <c r="B144" s="38">
        <f t="shared" si="51"/>
        <v>1633588.2585555557</v>
      </c>
      <c r="C144" s="38">
        <f t="shared" si="52"/>
        <v>55532.74533333334</v>
      </c>
      <c r="D144" s="38">
        <f t="shared" si="53"/>
        <v>63122.220528888902</v>
      </c>
      <c r="E144" s="38">
        <f t="shared" ref="E144:E203" si="54">C144+D144</f>
        <v>118654.96586222225</v>
      </c>
      <c r="F144" s="29"/>
      <c r="G144" s="29"/>
      <c r="S144" s="7">
        <f t="shared" si="42"/>
        <v>5</v>
      </c>
      <c r="T144" s="20" t="e">
        <f t="shared" si="43"/>
        <v>#DIV/0!</v>
      </c>
      <c r="U144" s="21" t="e">
        <f t="shared" si="44"/>
        <v>#DIV/0!</v>
      </c>
      <c r="V144" s="22" t="e">
        <f t="shared" si="45"/>
        <v>#DIV/0!</v>
      </c>
      <c r="W144" s="23" t="e">
        <f>SUM(U144:V144)</f>
        <v>#DIV/0!</v>
      </c>
      <c r="AC144" s="7">
        <f t="shared" si="48"/>
        <v>5</v>
      </c>
      <c r="AD144" s="20">
        <f t="shared" si="49"/>
        <v>0</v>
      </c>
      <c r="AE144" s="22">
        <f t="shared" si="46"/>
        <v>0</v>
      </c>
      <c r="AF144" s="22">
        <f t="shared" si="47"/>
        <v>0</v>
      </c>
      <c r="AG144" s="23">
        <f t="shared" si="50"/>
        <v>0</v>
      </c>
    </row>
    <row r="145" spans="1:33" x14ac:dyDescent="0.2">
      <c r="A145" s="19">
        <f t="shared" ref="A145:A203" si="55">A144+1</f>
        <v>2023</v>
      </c>
      <c r="B145" s="38">
        <f t="shared" si="51"/>
        <v>1578055.5132222224</v>
      </c>
      <c r="C145" s="38">
        <f t="shared" si="52"/>
        <v>55532.74533333334</v>
      </c>
      <c r="D145" s="38">
        <f t="shared" si="53"/>
        <v>60900.910715555568</v>
      </c>
      <c r="E145" s="38">
        <f t="shared" si="54"/>
        <v>116433.65604888891</v>
      </c>
      <c r="S145" s="7">
        <f t="shared" si="42"/>
        <v>6</v>
      </c>
      <c r="T145" s="20" t="e">
        <f t="shared" si="43"/>
        <v>#DIV/0!</v>
      </c>
      <c r="U145" s="21" t="e">
        <f t="shared" si="44"/>
        <v>#DIV/0!</v>
      </c>
      <c r="V145" s="22" t="e">
        <f t="shared" si="45"/>
        <v>#DIV/0!</v>
      </c>
      <c r="W145" s="23" t="e">
        <f t="shared" ref="W145:W208" si="56">SUM(U145:V145)</f>
        <v>#DIV/0!</v>
      </c>
      <c r="AC145" s="7">
        <f t="shared" si="48"/>
        <v>6</v>
      </c>
      <c r="AD145" s="20">
        <f t="shared" si="49"/>
        <v>0</v>
      </c>
      <c r="AE145" s="22">
        <f t="shared" si="46"/>
        <v>0</v>
      </c>
      <c r="AF145" s="22">
        <f t="shared" si="47"/>
        <v>0</v>
      </c>
      <c r="AG145" s="23">
        <f t="shared" si="50"/>
        <v>0</v>
      </c>
    </row>
    <row r="146" spans="1:33" x14ac:dyDescent="0.2">
      <c r="A146" s="19">
        <f t="shared" si="55"/>
        <v>2024</v>
      </c>
      <c r="B146" s="38">
        <f t="shared" si="51"/>
        <v>1522522.7678888892</v>
      </c>
      <c r="C146" s="38">
        <f t="shared" si="52"/>
        <v>55532.74533333334</v>
      </c>
      <c r="D146" s="38">
        <f t="shared" si="53"/>
        <v>58679.600902222235</v>
      </c>
      <c r="E146" s="38">
        <f t="shared" si="54"/>
        <v>114212.34623555557</v>
      </c>
      <c r="S146" s="7">
        <f t="shared" si="42"/>
        <v>7</v>
      </c>
      <c r="T146" s="20" t="e">
        <f t="shared" si="43"/>
        <v>#DIV/0!</v>
      </c>
      <c r="U146" s="21" t="e">
        <f t="shared" si="44"/>
        <v>#DIV/0!</v>
      </c>
      <c r="V146" s="22" t="e">
        <f t="shared" si="45"/>
        <v>#DIV/0!</v>
      </c>
      <c r="W146" s="23" t="e">
        <f t="shared" si="56"/>
        <v>#DIV/0!</v>
      </c>
      <c r="AC146" s="7">
        <f t="shared" si="48"/>
        <v>7</v>
      </c>
      <c r="AD146" s="20">
        <f t="shared" si="49"/>
        <v>0</v>
      </c>
      <c r="AE146" s="22">
        <f t="shared" si="46"/>
        <v>0</v>
      </c>
      <c r="AF146" s="22">
        <f t="shared" si="47"/>
        <v>0</v>
      </c>
      <c r="AG146" s="23">
        <f t="shared" si="50"/>
        <v>0</v>
      </c>
    </row>
    <row r="147" spans="1:33" x14ac:dyDescent="0.2">
      <c r="A147" s="19">
        <f t="shared" si="55"/>
        <v>2025</v>
      </c>
      <c r="B147" s="38">
        <f t="shared" si="51"/>
        <v>1466990.0225555559</v>
      </c>
      <c r="C147" s="38">
        <f t="shared" si="52"/>
        <v>55532.74533333334</v>
      </c>
      <c r="D147" s="38">
        <f t="shared" si="53"/>
        <v>56458.291088888909</v>
      </c>
      <c r="E147" s="38">
        <f t="shared" si="54"/>
        <v>111991.03642222224</v>
      </c>
      <c r="S147" s="7">
        <f t="shared" si="42"/>
        <v>8</v>
      </c>
      <c r="T147" s="20" t="e">
        <f t="shared" si="43"/>
        <v>#DIV/0!</v>
      </c>
      <c r="U147" s="21" t="e">
        <f t="shared" si="44"/>
        <v>#DIV/0!</v>
      </c>
      <c r="V147" s="22" t="e">
        <f t="shared" si="45"/>
        <v>#DIV/0!</v>
      </c>
      <c r="W147" s="23" t="e">
        <f t="shared" si="56"/>
        <v>#DIV/0!</v>
      </c>
      <c r="AC147" s="7">
        <f t="shared" si="48"/>
        <v>8</v>
      </c>
      <c r="AD147" s="20">
        <f t="shared" si="49"/>
        <v>0</v>
      </c>
      <c r="AE147" s="22">
        <f t="shared" si="46"/>
        <v>0</v>
      </c>
      <c r="AF147" s="22">
        <f t="shared" si="47"/>
        <v>0</v>
      </c>
      <c r="AG147" s="23">
        <f t="shared" si="50"/>
        <v>0</v>
      </c>
    </row>
    <row r="148" spans="1:33" x14ac:dyDescent="0.2">
      <c r="A148" s="19">
        <f t="shared" si="55"/>
        <v>2026</v>
      </c>
      <c r="B148" s="38">
        <f t="shared" si="51"/>
        <v>1411457.2772222226</v>
      </c>
      <c r="C148" s="38">
        <f t="shared" si="52"/>
        <v>55532.74533333334</v>
      </c>
      <c r="D148" s="38">
        <f t="shared" si="53"/>
        <v>54236.981275555576</v>
      </c>
      <c r="E148" s="38">
        <f t="shared" si="54"/>
        <v>109769.72660888892</v>
      </c>
      <c r="S148" s="7">
        <f t="shared" si="42"/>
        <v>9</v>
      </c>
      <c r="T148" s="20" t="e">
        <f t="shared" si="43"/>
        <v>#DIV/0!</v>
      </c>
      <c r="U148" s="21" t="e">
        <f t="shared" si="44"/>
        <v>#DIV/0!</v>
      </c>
      <c r="V148" s="22" t="e">
        <f t="shared" si="45"/>
        <v>#DIV/0!</v>
      </c>
      <c r="W148" s="23" t="e">
        <f t="shared" si="56"/>
        <v>#DIV/0!</v>
      </c>
      <c r="AC148" s="7">
        <f t="shared" si="48"/>
        <v>9</v>
      </c>
      <c r="AD148" s="20">
        <f t="shared" si="49"/>
        <v>0</v>
      </c>
      <c r="AE148" s="22">
        <f t="shared" si="46"/>
        <v>0</v>
      </c>
      <c r="AF148" s="22">
        <f t="shared" si="47"/>
        <v>0</v>
      </c>
      <c r="AG148" s="23">
        <f t="shared" si="50"/>
        <v>0</v>
      </c>
    </row>
    <row r="149" spans="1:33" x14ac:dyDescent="0.2">
      <c r="A149" s="19">
        <f t="shared" si="55"/>
        <v>2027</v>
      </c>
      <c r="B149" s="38">
        <f t="shared" si="51"/>
        <v>1355924.5318888894</v>
      </c>
      <c r="C149" s="38">
        <f t="shared" si="52"/>
        <v>55532.74533333334</v>
      </c>
      <c r="D149" s="38">
        <f t="shared" si="53"/>
        <v>52015.671462222243</v>
      </c>
      <c r="E149" s="38">
        <f t="shared" si="54"/>
        <v>107548.41679555559</v>
      </c>
      <c r="S149" s="7">
        <f t="shared" si="42"/>
        <v>10</v>
      </c>
      <c r="T149" s="20" t="e">
        <f t="shared" si="43"/>
        <v>#DIV/0!</v>
      </c>
      <c r="U149" s="21" t="e">
        <f t="shared" si="44"/>
        <v>#DIV/0!</v>
      </c>
      <c r="V149" s="22" t="e">
        <f t="shared" si="45"/>
        <v>#DIV/0!</v>
      </c>
      <c r="W149" s="23" t="e">
        <f t="shared" si="56"/>
        <v>#DIV/0!</v>
      </c>
      <c r="AC149" s="7">
        <f t="shared" si="48"/>
        <v>10</v>
      </c>
      <c r="AD149" s="20">
        <f t="shared" si="49"/>
        <v>0</v>
      </c>
      <c r="AE149" s="22">
        <f t="shared" si="46"/>
        <v>0</v>
      </c>
      <c r="AF149" s="22">
        <f t="shared" si="47"/>
        <v>0</v>
      </c>
      <c r="AG149" s="23">
        <f t="shared" si="50"/>
        <v>0</v>
      </c>
    </row>
    <row r="150" spans="1:33" x14ac:dyDescent="0.2">
      <c r="A150" s="19">
        <f t="shared" si="55"/>
        <v>2028</v>
      </c>
      <c r="B150" s="38">
        <f t="shared" si="51"/>
        <v>1300391.7865555561</v>
      </c>
      <c r="C150" s="38">
        <f t="shared" si="52"/>
        <v>55532.74533333334</v>
      </c>
      <c r="D150" s="38">
        <f t="shared" si="53"/>
        <v>49794.361648888917</v>
      </c>
      <c r="E150" s="38">
        <f t="shared" si="54"/>
        <v>105327.10698222226</v>
      </c>
      <c r="S150" s="7">
        <f t="shared" si="42"/>
        <v>11</v>
      </c>
      <c r="T150" s="20" t="e">
        <f t="shared" si="43"/>
        <v>#DIV/0!</v>
      </c>
      <c r="U150" s="21" t="e">
        <f t="shared" si="44"/>
        <v>#DIV/0!</v>
      </c>
      <c r="V150" s="22" t="e">
        <f t="shared" si="45"/>
        <v>#DIV/0!</v>
      </c>
      <c r="W150" s="23" t="e">
        <f t="shared" si="56"/>
        <v>#DIV/0!</v>
      </c>
      <c r="AC150" s="7">
        <f t="shared" si="48"/>
        <v>11</v>
      </c>
      <c r="AD150" s="20">
        <f t="shared" si="49"/>
        <v>0</v>
      </c>
      <c r="AE150" s="22">
        <f t="shared" si="46"/>
        <v>0</v>
      </c>
      <c r="AF150" s="22">
        <f t="shared" si="47"/>
        <v>0</v>
      </c>
      <c r="AG150" s="23">
        <f t="shared" si="50"/>
        <v>0</v>
      </c>
    </row>
    <row r="151" spans="1:33" x14ac:dyDescent="0.2">
      <c r="A151" s="19">
        <f t="shared" si="55"/>
        <v>2029</v>
      </c>
      <c r="B151" s="38">
        <f t="shared" si="51"/>
        <v>1244859.0412222228</v>
      </c>
      <c r="C151" s="38">
        <f t="shared" si="52"/>
        <v>55532.74533333334</v>
      </c>
      <c r="D151" s="38">
        <f t="shared" si="53"/>
        <v>47573.051835555583</v>
      </c>
      <c r="E151" s="38">
        <f t="shared" si="54"/>
        <v>103105.79716888892</v>
      </c>
      <c r="S151" s="7">
        <f t="shared" si="42"/>
        <v>12</v>
      </c>
      <c r="T151" s="20" t="e">
        <f t="shared" si="43"/>
        <v>#DIV/0!</v>
      </c>
      <c r="U151" s="21" t="e">
        <f t="shared" si="44"/>
        <v>#DIV/0!</v>
      </c>
      <c r="V151" s="22" t="e">
        <f t="shared" si="45"/>
        <v>#DIV/0!</v>
      </c>
      <c r="W151" s="23" t="e">
        <f t="shared" si="56"/>
        <v>#DIV/0!</v>
      </c>
      <c r="AC151" s="7">
        <f t="shared" si="48"/>
        <v>12</v>
      </c>
      <c r="AD151" s="20">
        <f t="shared" si="49"/>
        <v>0</v>
      </c>
      <c r="AE151" s="22">
        <f t="shared" si="46"/>
        <v>0</v>
      </c>
      <c r="AF151" s="22">
        <f t="shared" si="47"/>
        <v>0</v>
      </c>
      <c r="AG151" s="23">
        <f t="shared" si="50"/>
        <v>0</v>
      </c>
    </row>
    <row r="152" spans="1:33" x14ac:dyDescent="0.2">
      <c r="A152" s="19">
        <f t="shared" si="55"/>
        <v>2030</v>
      </c>
      <c r="B152" s="38">
        <f t="shared" si="51"/>
        <v>1189326.2958888896</v>
      </c>
      <c r="C152" s="38">
        <f t="shared" si="52"/>
        <v>55532.74533333334</v>
      </c>
      <c r="D152" s="38">
        <f t="shared" si="53"/>
        <v>45351.74202222225</v>
      </c>
      <c r="E152" s="38">
        <f t="shared" si="54"/>
        <v>100884.48735555558</v>
      </c>
      <c r="S152" s="7">
        <f t="shared" si="42"/>
        <v>13</v>
      </c>
      <c r="T152" s="20" t="e">
        <f t="shared" si="43"/>
        <v>#DIV/0!</v>
      </c>
      <c r="U152" s="21" t="e">
        <f t="shared" si="44"/>
        <v>#DIV/0!</v>
      </c>
      <c r="V152" s="22" t="e">
        <f t="shared" si="45"/>
        <v>#DIV/0!</v>
      </c>
      <c r="W152" s="23" t="e">
        <f t="shared" si="56"/>
        <v>#DIV/0!</v>
      </c>
      <c r="AC152" s="7">
        <f t="shared" si="48"/>
        <v>13</v>
      </c>
      <c r="AD152" s="20">
        <f t="shared" si="49"/>
        <v>0</v>
      </c>
      <c r="AE152" s="22">
        <f t="shared" si="46"/>
        <v>0</v>
      </c>
      <c r="AF152" s="22">
        <f t="shared" si="47"/>
        <v>0</v>
      </c>
      <c r="AG152" s="23">
        <f t="shared" si="50"/>
        <v>0</v>
      </c>
    </row>
    <row r="153" spans="1:33" x14ac:dyDescent="0.2">
      <c r="A153" s="19">
        <f t="shared" si="55"/>
        <v>2031</v>
      </c>
      <c r="B153" s="38">
        <f t="shared" si="51"/>
        <v>1133793.5505555563</v>
      </c>
      <c r="C153" s="38">
        <f t="shared" si="52"/>
        <v>55532.74533333334</v>
      </c>
      <c r="D153" s="38">
        <f t="shared" si="53"/>
        <v>43130.432208888924</v>
      </c>
      <c r="E153" s="38">
        <f t="shared" si="54"/>
        <v>98663.177542222256</v>
      </c>
      <c r="S153" s="7">
        <f t="shared" si="42"/>
        <v>14</v>
      </c>
      <c r="T153" s="20" t="e">
        <f t="shared" si="43"/>
        <v>#DIV/0!</v>
      </c>
      <c r="U153" s="21" t="e">
        <f t="shared" si="44"/>
        <v>#DIV/0!</v>
      </c>
      <c r="V153" s="22" t="e">
        <f t="shared" si="45"/>
        <v>#DIV/0!</v>
      </c>
      <c r="W153" s="23" t="e">
        <f t="shared" si="56"/>
        <v>#DIV/0!</v>
      </c>
      <c r="AC153" s="7">
        <f t="shared" si="48"/>
        <v>14</v>
      </c>
      <c r="AD153" s="20">
        <f t="shared" si="49"/>
        <v>0</v>
      </c>
      <c r="AE153" s="22">
        <f t="shared" si="46"/>
        <v>0</v>
      </c>
      <c r="AF153" s="22">
        <f t="shared" si="47"/>
        <v>0</v>
      </c>
      <c r="AG153" s="23">
        <f t="shared" si="50"/>
        <v>0</v>
      </c>
    </row>
    <row r="154" spans="1:33" x14ac:dyDescent="0.2">
      <c r="A154" s="19">
        <f>A153+1</f>
        <v>2032</v>
      </c>
      <c r="B154" s="38">
        <f t="shared" si="51"/>
        <v>1078260.805222223</v>
      </c>
      <c r="C154" s="38">
        <f t="shared" si="52"/>
        <v>55532.74533333334</v>
      </c>
      <c r="D154" s="38">
        <f t="shared" si="53"/>
        <v>40909.122395555591</v>
      </c>
      <c r="E154" s="38">
        <f t="shared" si="54"/>
        <v>96441.86772888893</v>
      </c>
      <c r="S154" s="7">
        <f t="shared" si="42"/>
        <v>15</v>
      </c>
      <c r="T154" s="20" t="e">
        <f t="shared" si="43"/>
        <v>#DIV/0!</v>
      </c>
      <c r="U154" s="21" t="e">
        <f t="shared" si="44"/>
        <v>#DIV/0!</v>
      </c>
      <c r="V154" s="22" t="e">
        <f t="shared" si="45"/>
        <v>#DIV/0!</v>
      </c>
      <c r="W154" s="23" t="e">
        <f t="shared" si="56"/>
        <v>#DIV/0!</v>
      </c>
      <c r="AC154" s="7">
        <f t="shared" si="48"/>
        <v>15</v>
      </c>
      <c r="AD154" s="20">
        <f t="shared" si="49"/>
        <v>0</v>
      </c>
      <c r="AE154" s="22">
        <f t="shared" si="46"/>
        <v>0</v>
      </c>
      <c r="AF154" s="22">
        <f t="shared" si="47"/>
        <v>0</v>
      </c>
      <c r="AG154" s="23">
        <f t="shared" si="50"/>
        <v>0</v>
      </c>
    </row>
    <row r="155" spans="1:33" x14ac:dyDescent="0.2">
      <c r="A155" s="19">
        <f t="shared" si="55"/>
        <v>2033</v>
      </c>
      <c r="B155" s="38">
        <f t="shared" si="51"/>
        <v>1022728.0598888897</v>
      </c>
      <c r="C155" s="38">
        <f t="shared" si="52"/>
        <v>55532.74533333334</v>
      </c>
      <c r="D155" s="38">
        <f t="shared" si="53"/>
        <v>38687.81258222225</v>
      </c>
      <c r="E155" s="38">
        <f t="shared" si="54"/>
        <v>94220.55791555559</v>
      </c>
      <c r="S155" s="7">
        <f t="shared" si="42"/>
        <v>16</v>
      </c>
      <c r="T155" s="20" t="e">
        <f t="shared" si="43"/>
        <v>#DIV/0!</v>
      </c>
      <c r="U155" s="21" t="e">
        <f t="shared" si="44"/>
        <v>#DIV/0!</v>
      </c>
      <c r="V155" s="22" t="e">
        <f t="shared" si="45"/>
        <v>#DIV/0!</v>
      </c>
      <c r="W155" s="23" t="e">
        <f t="shared" si="56"/>
        <v>#DIV/0!</v>
      </c>
      <c r="AC155" s="7">
        <f t="shared" si="48"/>
        <v>16</v>
      </c>
      <c r="AD155" s="20">
        <f t="shared" si="49"/>
        <v>0</v>
      </c>
      <c r="AE155" s="22">
        <f t="shared" si="46"/>
        <v>0</v>
      </c>
      <c r="AF155" s="22">
        <f t="shared" si="47"/>
        <v>0</v>
      </c>
      <c r="AG155" s="23">
        <f t="shared" si="50"/>
        <v>0</v>
      </c>
    </row>
    <row r="156" spans="1:33" x14ac:dyDescent="0.2">
      <c r="A156" s="19">
        <f t="shared" si="55"/>
        <v>2034</v>
      </c>
      <c r="B156" s="38">
        <f t="shared" si="51"/>
        <v>967195.31455555628</v>
      </c>
      <c r="C156" s="38">
        <f t="shared" si="52"/>
        <v>55532.74533333334</v>
      </c>
      <c r="D156" s="38">
        <f t="shared" si="53"/>
        <v>36466.502768888917</v>
      </c>
      <c r="E156" s="38">
        <f t="shared" si="54"/>
        <v>91999.248102222249</v>
      </c>
      <c r="S156" s="7">
        <f t="shared" si="42"/>
        <v>17</v>
      </c>
      <c r="T156" s="20" t="e">
        <f t="shared" si="43"/>
        <v>#DIV/0!</v>
      </c>
      <c r="U156" s="21" t="e">
        <f t="shared" si="44"/>
        <v>#DIV/0!</v>
      </c>
      <c r="V156" s="22" t="e">
        <f t="shared" si="45"/>
        <v>#DIV/0!</v>
      </c>
      <c r="W156" s="23" t="e">
        <f t="shared" si="56"/>
        <v>#DIV/0!</v>
      </c>
      <c r="AC156" s="7">
        <f t="shared" si="48"/>
        <v>17</v>
      </c>
      <c r="AD156" s="20">
        <f t="shared" si="49"/>
        <v>0</v>
      </c>
      <c r="AE156" s="22">
        <f t="shared" si="46"/>
        <v>0</v>
      </c>
      <c r="AF156" s="22">
        <f t="shared" si="47"/>
        <v>0</v>
      </c>
      <c r="AG156" s="23">
        <f t="shared" si="50"/>
        <v>0</v>
      </c>
    </row>
    <row r="157" spans="1:33" x14ac:dyDescent="0.2">
      <c r="A157" s="19">
        <f t="shared" si="55"/>
        <v>2035</v>
      </c>
      <c r="B157" s="38">
        <f t="shared" si="51"/>
        <v>911662.5692222229</v>
      </c>
      <c r="C157" s="38">
        <f t="shared" si="52"/>
        <v>55532.74533333334</v>
      </c>
      <c r="D157" s="38">
        <f t="shared" si="53"/>
        <v>34245.192955555583</v>
      </c>
      <c r="E157" s="38">
        <f t="shared" si="54"/>
        <v>89777.938288888923</v>
      </c>
      <c r="S157" s="7">
        <f t="shared" si="42"/>
        <v>18</v>
      </c>
      <c r="T157" s="20" t="e">
        <f t="shared" si="43"/>
        <v>#DIV/0!</v>
      </c>
      <c r="U157" s="21" t="e">
        <f t="shared" si="44"/>
        <v>#DIV/0!</v>
      </c>
      <c r="V157" s="22" t="e">
        <f t="shared" si="45"/>
        <v>#DIV/0!</v>
      </c>
      <c r="W157" s="23" t="e">
        <f t="shared" si="56"/>
        <v>#DIV/0!</v>
      </c>
      <c r="AC157" s="7">
        <f t="shared" si="48"/>
        <v>18</v>
      </c>
      <c r="AD157" s="20">
        <f t="shared" si="49"/>
        <v>0</v>
      </c>
      <c r="AE157" s="22">
        <f t="shared" si="46"/>
        <v>0</v>
      </c>
      <c r="AF157" s="22">
        <f t="shared" si="47"/>
        <v>0</v>
      </c>
      <c r="AG157" s="23">
        <f t="shared" si="50"/>
        <v>0</v>
      </c>
    </row>
    <row r="158" spans="1:33" x14ac:dyDescent="0.2">
      <c r="A158" s="19">
        <f t="shared" si="55"/>
        <v>2036</v>
      </c>
      <c r="B158" s="38">
        <f t="shared" si="51"/>
        <v>856129.82388888951</v>
      </c>
      <c r="C158" s="38">
        <f t="shared" si="52"/>
        <v>55532.74533333334</v>
      </c>
      <c r="D158" s="38">
        <f t="shared" si="53"/>
        <v>32023.883142222247</v>
      </c>
      <c r="E158" s="38">
        <f t="shared" si="54"/>
        <v>87556.628475555583</v>
      </c>
      <c r="S158" s="7">
        <f t="shared" si="42"/>
        <v>19</v>
      </c>
      <c r="T158" s="20" t="e">
        <f t="shared" si="43"/>
        <v>#DIV/0!</v>
      </c>
      <c r="U158" s="21" t="e">
        <f t="shared" si="44"/>
        <v>#DIV/0!</v>
      </c>
      <c r="V158" s="22" t="e">
        <f t="shared" si="45"/>
        <v>#DIV/0!</v>
      </c>
      <c r="W158" s="23" t="e">
        <f t="shared" si="56"/>
        <v>#DIV/0!</v>
      </c>
      <c r="AC158" s="7">
        <f t="shared" si="48"/>
        <v>19</v>
      </c>
      <c r="AD158" s="20">
        <f t="shared" si="49"/>
        <v>0</v>
      </c>
      <c r="AE158" s="22">
        <f t="shared" si="46"/>
        <v>0</v>
      </c>
      <c r="AF158" s="22">
        <f t="shared" si="47"/>
        <v>0</v>
      </c>
      <c r="AG158" s="23">
        <f t="shared" si="50"/>
        <v>0</v>
      </c>
    </row>
    <row r="159" spans="1:33" x14ac:dyDescent="0.2">
      <c r="A159" s="19">
        <f t="shared" si="55"/>
        <v>2037</v>
      </c>
      <c r="B159" s="38">
        <f t="shared" si="51"/>
        <v>800597.07855555613</v>
      </c>
      <c r="C159" s="38">
        <f t="shared" si="52"/>
        <v>55532.74533333334</v>
      </c>
      <c r="D159" s="38">
        <f t="shared" si="53"/>
        <v>29802.57332888891</v>
      </c>
      <c r="E159" s="38">
        <f t="shared" si="54"/>
        <v>85335.318662222242</v>
      </c>
      <c r="S159" s="7">
        <f t="shared" si="42"/>
        <v>20</v>
      </c>
      <c r="T159" s="20" t="e">
        <f t="shared" si="43"/>
        <v>#DIV/0!</v>
      </c>
      <c r="U159" s="21" t="e">
        <f t="shared" si="44"/>
        <v>#DIV/0!</v>
      </c>
      <c r="V159" s="22" t="e">
        <f t="shared" si="45"/>
        <v>#DIV/0!</v>
      </c>
      <c r="W159" s="23" t="e">
        <f t="shared" si="56"/>
        <v>#DIV/0!</v>
      </c>
      <c r="AC159" s="7">
        <f t="shared" si="48"/>
        <v>20</v>
      </c>
      <c r="AD159" s="20">
        <f t="shared" si="49"/>
        <v>0</v>
      </c>
      <c r="AE159" s="22">
        <f t="shared" si="46"/>
        <v>0</v>
      </c>
      <c r="AF159" s="22">
        <f t="shared" si="47"/>
        <v>0</v>
      </c>
      <c r="AG159" s="23">
        <f t="shared" si="50"/>
        <v>0</v>
      </c>
    </row>
    <row r="160" spans="1:33" x14ac:dyDescent="0.2">
      <c r="A160" s="19">
        <f t="shared" si="55"/>
        <v>2038</v>
      </c>
      <c r="B160" s="38">
        <f t="shared" si="51"/>
        <v>745064.33322222275</v>
      </c>
      <c r="C160" s="38">
        <f t="shared" si="52"/>
        <v>55532.74533333334</v>
      </c>
      <c r="D160" s="38">
        <f t="shared" si="53"/>
        <v>27581.263515555576</v>
      </c>
      <c r="E160" s="38">
        <f t="shared" si="54"/>
        <v>83114.008848888916</v>
      </c>
      <c r="S160" s="7">
        <f t="shared" si="42"/>
        <v>21</v>
      </c>
      <c r="T160" s="20" t="e">
        <f t="shared" si="43"/>
        <v>#DIV/0!</v>
      </c>
      <c r="U160" s="21" t="e">
        <f t="shared" si="44"/>
        <v>#DIV/0!</v>
      </c>
      <c r="V160" s="22" t="e">
        <f t="shared" si="45"/>
        <v>#DIV/0!</v>
      </c>
      <c r="W160" s="23" t="e">
        <f t="shared" si="56"/>
        <v>#DIV/0!</v>
      </c>
      <c r="AC160" s="7">
        <f t="shared" si="48"/>
        <v>21</v>
      </c>
      <c r="AD160" s="20">
        <f t="shared" si="49"/>
        <v>0</v>
      </c>
      <c r="AE160" s="22">
        <f t="shared" si="46"/>
        <v>0</v>
      </c>
      <c r="AF160" s="22">
        <f t="shared" si="47"/>
        <v>0</v>
      </c>
      <c r="AG160" s="23">
        <f t="shared" si="50"/>
        <v>0</v>
      </c>
    </row>
    <row r="161" spans="1:33" x14ac:dyDescent="0.2">
      <c r="A161" s="19">
        <f t="shared" si="55"/>
        <v>2039</v>
      </c>
      <c r="B161" s="38">
        <f t="shared" si="51"/>
        <v>689531.58788888936</v>
      </c>
      <c r="C161" s="38">
        <f t="shared" si="52"/>
        <v>55532.74533333334</v>
      </c>
      <c r="D161" s="38">
        <f t="shared" si="53"/>
        <v>25359.953702222239</v>
      </c>
      <c r="E161" s="38">
        <f t="shared" si="54"/>
        <v>80892.699035555575</v>
      </c>
      <c r="S161" s="7">
        <f t="shared" si="42"/>
        <v>22</v>
      </c>
      <c r="T161" s="20" t="e">
        <f t="shared" si="43"/>
        <v>#DIV/0!</v>
      </c>
      <c r="U161" s="21" t="e">
        <f t="shared" si="44"/>
        <v>#DIV/0!</v>
      </c>
      <c r="V161" s="22" t="e">
        <f t="shared" si="45"/>
        <v>#DIV/0!</v>
      </c>
      <c r="W161" s="23" t="e">
        <f t="shared" si="56"/>
        <v>#DIV/0!</v>
      </c>
      <c r="AC161" s="7">
        <f t="shared" si="48"/>
        <v>22</v>
      </c>
      <c r="AD161" s="20">
        <f t="shared" si="49"/>
        <v>0</v>
      </c>
      <c r="AE161" s="22">
        <f t="shared" si="46"/>
        <v>0</v>
      </c>
      <c r="AF161" s="22">
        <f t="shared" si="47"/>
        <v>0</v>
      </c>
      <c r="AG161" s="23">
        <f t="shared" si="50"/>
        <v>0</v>
      </c>
    </row>
    <row r="162" spans="1:33" x14ac:dyDescent="0.2">
      <c r="A162" s="19">
        <f t="shared" si="55"/>
        <v>2040</v>
      </c>
      <c r="B162" s="38">
        <f t="shared" si="51"/>
        <v>633998.84255555598</v>
      </c>
      <c r="C162" s="38">
        <f t="shared" si="52"/>
        <v>55532.74533333334</v>
      </c>
      <c r="D162" s="38">
        <f t="shared" si="53"/>
        <v>23138.643888888906</v>
      </c>
      <c r="E162" s="38">
        <f t="shared" si="54"/>
        <v>78671.389222222249</v>
      </c>
      <c r="S162" s="7">
        <f t="shared" si="42"/>
        <v>23</v>
      </c>
      <c r="T162" s="20" t="e">
        <f t="shared" si="43"/>
        <v>#DIV/0!</v>
      </c>
      <c r="U162" s="21" t="e">
        <f t="shared" si="44"/>
        <v>#DIV/0!</v>
      </c>
      <c r="V162" s="22" t="e">
        <f t="shared" si="45"/>
        <v>#DIV/0!</v>
      </c>
      <c r="W162" s="23" t="e">
        <f t="shared" si="56"/>
        <v>#DIV/0!</v>
      </c>
      <c r="AC162" s="7">
        <f t="shared" si="48"/>
        <v>23</v>
      </c>
      <c r="AD162" s="20">
        <f t="shared" si="49"/>
        <v>0</v>
      </c>
      <c r="AE162" s="22">
        <f t="shared" si="46"/>
        <v>0</v>
      </c>
      <c r="AF162" s="22">
        <f t="shared" si="47"/>
        <v>0</v>
      </c>
      <c r="AG162" s="23">
        <f t="shared" si="50"/>
        <v>0</v>
      </c>
    </row>
    <row r="163" spans="1:33" x14ac:dyDescent="0.2">
      <c r="A163" s="19">
        <f>A162+1</f>
        <v>2041</v>
      </c>
      <c r="B163" s="38">
        <f t="shared" si="51"/>
        <v>578466.0972222226</v>
      </c>
      <c r="C163" s="38">
        <f t="shared" si="52"/>
        <v>55532.74533333334</v>
      </c>
      <c r="D163" s="38">
        <f t="shared" si="53"/>
        <v>20917.334075555573</v>
      </c>
      <c r="E163" s="38">
        <f t="shared" si="54"/>
        <v>76450.079408888909</v>
      </c>
      <c r="F163" s="24"/>
      <c r="S163" s="7">
        <f t="shared" si="42"/>
        <v>24</v>
      </c>
      <c r="T163" s="20" t="e">
        <f t="shared" si="43"/>
        <v>#DIV/0!</v>
      </c>
      <c r="U163" s="21" t="e">
        <f t="shared" si="44"/>
        <v>#DIV/0!</v>
      </c>
      <c r="V163" s="22" t="e">
        <f t="shared" si="45"/>
        <v>#DIV/0!</v>
      </c>
      <c r="W163" s="23" t="e">
        <f t="shared" si="56"/>
        <v>#DIV/0!</v>
      </c>
      <c r="AC163" s="7">
        <f t="shared" si="48"/>
        <v>24</v>
      </c>
      <c r="AD163" s="20">
        <f t="shared" si="49"/>
        <v>0</v>
      </c>
      <c r="AE163" s="22">
        <f t="shared" si="46"/>
        <v>0</v>
      </c>
      <c r="AF163" s="22">
        <f t="shared" si="47"/>
        <v>0</v>
      </c>
      <c r="AG163" s="23">
        <f t="shared" si="50"/>
        <v>0</v>
      </c>
    </row>
    <row r="164" spans="1:33" x14ac:dyDescent="0.2">
      <c r="A164" s="19">
        <f t="shared" si="55"/>
        <v>2042</v>
      </c>
      <c r="B164" s="38">
        <f t="shared" si="51"/>
        <v>522933.35188888927</v>
      </c>
      <c r="C164" s="38">
        <f t="shared" si="52"/>
        <v>55532.74533333334</v>
      </c>
      <c r="D164" s="38">
        <f t="shared" si="53"/>
        <v>18696.024262222239</v>
      </c>
      <c r="E164" s="38">
        <f t="shared" si="54"/>
        <v>74228.769595555583</v>
      </c>
      <c r="F164" s="24"/>
      <c r="S164" s="7">
        <f t="shared" si="42"/>
        <v>25</v>
      </c>
      <c r="T164" s="20" t="e">
        <f t="shared" si="43"/>
        <v>#DIV/0!</v>
      </c>
      <c r="U164" s="21" t="e">
        <f t="shared" si="44"/>
        <v>#DIV/0!</v>
      </c>
      <c r="V164" s="22" t="e">
        <f t="shared" si="45"/>
        <v>#DIV/0!</v>
      </c>
      <c r="W164" s="23" t="e">
        <f t="shared" si="56"/>
        <v>#DIV/0!</v>
      </c>
      <c r="AC164" s="7">
        <f t="shared" si="48"/>
        <v>25</v>
      </c>
      <c r="AD164" s="20">
        <f t="shared" si="49"/>
        <v>0</v>
      </c>
      <c r="AE164" s="22">
        <f t="shared" si="46"/>
        <v>0</v>
      </c>
      <c r="AF164" s="22">
        <f t="shared" si="47"/>
        <v>0</v>
      </c>
      <c r="AG164" s="23">
        <f t="shared" si="50"/>
        <v>0</v>
      </c>
    </row>
    <row r="165" spans="1:33" x14ac:dyDescent="0.2">
      <c r="A165" s="19">
        <f t="shared" si="55"/>
        <v>2043</v>
      </c>
      <c r="B165" s="38">
        <f t="shared" si="51"/>
        <v>467400.60655555595</v>
      </c>
      <c r="C165" s="38">
        <f t="shared" si="52"/>
        <v>55532.74533333334</v>
      </c>
      <c r="D165" s="38">
        <f t="shared" si="53"/>
        <v>16474.714448888906</v>
      </c>
      <c r="E165" s="38">
        <f t="shared" si="54"/>
        <v>72007.459782222242</v>
      </c>
      <c r="F165" s="24"/>
      <c r="S165" s="7">
        <f t="shared" si="42"/>
        <v>26</v>
      </c>
      <c r="T165" s="20" t="e">
        <f t="shared" si="43"/>
        <v>#DIV/0!</v>
      </c>
      <c r="U165" s="21" t="e">
        <f t="shared" si="44"/>
        <v>#DIV/0!</v>
      </c>
      <c r="V165" s="22" t="e">
        <f t="shared" si="45"/>
        <v>#DIV/0!</v>
      </c>
      <c r="W165" s="23" t="e">
        <f t="shared" si="56"/>
        <v>#DIV/0!</v>
      </c>
      <c r="AC165" s="7">
        <f t="shared" si="48"/>
        <v>26</v>
      </c>
      <c r="AD165" s="20">
        <f t="shared" si="49"/>
        <v>0</v>
      </c>
      <c r="AE165" s="22">
        <f t="shared" si="46"/>
        <v>0</v>
      </c>
      <c r="AF165" s="22">
        <f t="shared" si="47"/>
        <v>0</v>
      </c>
      <c r="AG165" s="23">
        <f t="shared" si="50"/>
        <v>0</v>
      </c>
    </row>
    <row r="166" spans="1:33" x14ac:dyDescent="0.2">
      <c r="A166" s="19">
        <f t="shared" si="55"/>
        <v>2044</v>
      </c>
      <c r="B166" s="38">
        <f t="shared" si="51"/>
        <v>411867.86122222262</v>
      </c>
      <c r="C166" s="38">
        <f t="shared" si="52"/>
        <v>55532.74533333334</v>
      </c>
      <c r="D166" s="38">
        <f t="shared" si="53"/>
        <v>14253.404635555573</v>
      </c>
      <c r="E166" s="38">
        <f t="shared" si="54"/>
        <v>69786.149968888916</v>
      </c>
      <c r="F166" s="24"/>
      <c r="S166" s="7">
        <f t="shared" si="42"/>
        <v>27</v>
      </c>
      <c r="T166" s="20" t="e">
        <f t="shared" si="43"/>
        <v>#DIV/0!</v>
      </c>
      <c r="U166" s="21" t="e">
        <f t="shared" si="44"/>
        <v>#DIV/0!</v>
      </c>
      <c r="V166" s="22" t="e">
        <f t="shared" si="45"/>
        <v>#DIV/0!</v>
      </c>
      <c r="W166" s="23" t="e">
        <f t="shared" si="56"/>
        <v>#DIV/0!</v>
      </c>
      <c r="AC166" s="7">
        <f t="shared" si="48"/>
        <v>27</v>
      </c>
      <c r="AD166" s="20">
        <f t="shared" si="49"/>
        <v>0</v>
      </c>
      <c r="AE166" s="22">
        <f t="shared" si="46"/>
        <v>0</v>
      </c>
      <c r="AF166" s="22">
        <f t="shared" si="47"/>
        <v>0</v>
      </c>
      <c r="AG166" s="23">
        <f t="shared" si="50"/>
        <v>0</v>
      </c>
    </row>
    <row r="167" spans="1:33" x14ac:dyDescent="0.2">
      <c r="A167" s="19">
        <f t="shared" si="55"/>
        <v>2045</v>
      </c>
      <c r="B167" s="38">
        <f t="shared" si="51"/>
        <v>356335.1158888893</v>
      </c>
      <c r="C167" s="38">
        <f t="shared" si="52"/>
        <v>55532.74533333334</v>
      </c>
      <c r="D167" s="38">
        <f t="shared" si="53"/>
        <v>12032.09482222224</v>
      </c>
      <c r="E167" s="38">
        <f t="shared" si="54"/>
        <v>67564.840155555576</v>
      </c>
      <c r="S167" s="7">
        <f t="shared" si="42"/>
        <v>28</v>
      </c>
      <c r="T167" s="20" t="e">
        <f t="shared" si="43"/>
        <v>#DIV/0!</v>
      </c>
      <c r="U167" s="21" t="e">
        <f t="shared" si="44"/>
        <v>#DIV/0!</v>
      </c>
      <c r="V167" s="22" t="e">
        <f t="shared" si="45"/>
        <v>#DIV/0!</v>
      </c>
      <c r="W167" s="23" t="e">
        <f t="shared" si="56"/>
        <v>#DIV/0!</v>
      </c>
      <c r="AC167" s="7">
        <f t="shared" si="48"/>
        <v>28</v>
      </c>
      <c r="AD167" s="20">
        <f t="shared" si="49"/>
        <v>0</v>
      </c>
      <c r="AE167" s="22">
        <f t="shared" si="46"/>
        <v>0</v>
      </c>
      <c r="AF167" s="22">
        <f t="shared" si="47"/>
        <v>0</v>
      </c>
      <c r="AG167" s="23">
        <f t="shared" si="50"/>
        <v>0</v>
      </c>
    </row>
    <row r="168" spans="1:33" x14ac:dyDescent="0.2">
      <c r="A168" s="19">
        <f>A167+1</f>
        <v>2046</v>
      </c>
      <c r="B168" s="38">
        <f t="shared" si="51"/>
        <v>300802.37055555597</v>
      </c>
      <c r="C168" s="38">
        <f t="shared" si="52"/>
        <v>55532.74533333334</v>
      </c>
      <c r="D168" s="38">
        <f t="shared" si="53"/>
        <v>9810.7850088889063</v>
      </c>
      <c r="E168" s="38">
        <f t="shared" si="54"/>
        <v>65343.53034222225</v>
      </c>
      <c r="S168" s="7">
        <f t="shared" si="42"/>
        <v>29</v>
      </c>
      <c r="T168" s="20" t="e">
        <f t="shared" si="43"/>
        <v>#DIV/0!</v>
      </c>
      <c r="U168" s="21" t="e">
        <f t="shared" si="44"/>
        <v>#DIV/0!</v>
      </c>
      <c r="V168" s="22" t="e">
        <f t="shared" si="45"/>
        <v>#DIV/0!</v>
      </c>
      <c r="W168" s="23" t="e">
        <f t="shared" si="56"/>
        <v>#DIV/0!</v>
      </c>
      <c r="AC168" s="7">
        <f t="shared" si="48"/>
        <v>29</v>
      </c>
      <c r="AD168" s="20">
        <f t="shared" si="49"/>
        <v>0</v>
      </c>
      <c r="AE168" s="22">
        <f t="shared" si="46"/>
        <v>0</v>
      </c>
      <c r="AF168" s="22">
        <f t="shared" si="47"/>
        <v>0</v>
      </c>
      <c r="AG168" s="23">
        <f t="shared" si="50"/>
        <v>0</v>
      </c>
    </row>
    <row r="169" spans="1:33" x14ac:dyDescent="0.2">
      <c r="A169" s="19">
        <f t="shared" si="55"/>
        <v>2047</v>
      </c>
      <c r="B169" s="38">
        <f t="shared" si="51"/>
        <v>245269.62522222265</v>
      </c>
      <c r="C169" s="38">
        <f t="shared" si="52"/>
        <v>55532.74533333334</v>
      </c>
      <c r="D169" s="38">
        <f t="shared" si="53"/>
        <v>7589.475195555573</v>
      </c>
      <c r="E169" s="38">
        <f t="shared" si="54"/>
        <v>63122.220528888909</v>
      </c>
      <c r="S169" s="7">
        <f t="shared" si="42"/>
        <v>30</v>
      </c>
      <c r="T169" s="20" t="e">
        <f t="shared" si="43"/>
        <v>#DIV/0!</v>
      </c>
      <c r="U169" s="21" t="e">
        <f t="shared" si="44"/>
        <v>#DIV/0!</v>
      </c>
      <c r="V169" s="22" t="e">
        <f t="shared" si="45"/>
        <v>#DIV/0!</v>
      </c>
      <c r="W169" s="23" t="e">
        <f t="shared" si="56"/>
        <v>#DIV/0!</v>
      </c>
      <c r="AC169" s="7">
        <f t="shared" si="48"/>
        <v>30</v>
      </c>
      <c r="AD169" s="20">
        <f t="shared" si="49"/>
        <v>0</v>
      </c>
      <c r="AE169" s="22">
        <f t="shared" si="46"/>
        <v>0</v>
      </c>
      <c r="AF169" s="22">
        <f t="shared" si="47"/>
        <v>0</v>
      </c>
      <c r="AG169" s="23">
        <f t="shared" si="50"/>
        <v>0</v>
      </c>
    </row>
    <row r="170" spans="1:33" x14ac:dyDescent="0.2">
      <c r="A170" s="19">
        <f t="shared" si="55"/>
        <v>2048</v>
      </c>
      <c r="B170" s="38">
        <f t="shared" si="51"/>
        <v>189736.87988888932</v>
      </c>
      <c r="C170" s="38">
        <f t="shared" si="52"/>
        <v>55532.74533333334</v>
      </c>
      <c r="D170" s="38">
        <f t="shared" si="53"/>
        <v>5368.1653822222397</v>
      </c>
      <c r="E170" s="38">
        <f t="shared" si="54"/>
        <v>60900.910715555583</v>
      </c>
      <c r="S170" s="7">
        <f t="shared" si="42"/>
        <v>31</v>
      </c>
      <c r="T170" s="20" t="e">
        <f t="shared" si="43"/>
        <v>#DIV/0!</v>
      </c>
      <c r="U170" s="21" t="e">
        <f t="shared" si="44"/>
        <v>#DIV/0!</v>
      </c>
      <c r="V170" s="22" t="e">
        <f t="shared" si="45"/>
        <v>#DIV/0!</v>
      </c>
      <c r="W170" s="23" t="e">
        <f t="shared" si="56"/>
        <v>#DIV/0!</v>
      </c>
      <c r="AC170" s="7">
        <f t="shared" si="48"/>
        <v>31</v>
      </c>
      <c r="AD170" s="20">
        <f t="shared" si="49"/>
        <v>0</v>
      </c>
      <c r="AE170" s="22">
        <f t="shared" si="46"/>
        <v>0</v>
      </c>
      <c r="AF170" s="22">
        <f t="shared" si="47"/>
        <v>0</v>
      </c>
      <c r="AG170" s="23">
        <f t="shared" si="50"/>
        <v>0</v>
      </c>
    </row>
    <row r="171" spans="1:33" x14ac:dyDescent="0.2">
      <c r="A171" s="19">
        <f t="shared" si="55"/>
        <v>2049</v>
      </c>
      <c r="B171" s="38">
        <f t="shared" si="51"/>
        <v>134204.134555556</v>
      </c>
      <c r="C171" s="38">
        <f t="shared" si="52"/>
        <v>55532.74533333334</v>
      </c>
      <c r="D171" s="38">
        <f t="shared" si="53"/>
        <v>3146.8555688889064</v>
      </c>
      <c r="E171" s="38">
        <f t="shared" si="54"/>
        <v>58679.600902222242</v>
      </c>
      <c r="S171" s="7">
        <f t="shared" si="42"/>
        <v>32</v>
      </c>
      <c r="T171" s="20" t="e">
        <f t="shared" si="43"/>
        <v>#DIV/0!</v>
      </c>
      <c r="U171" s="21" t="e">
        <f t="shared" si="44"/>
        <v>#DIV/0!</v>
      </c>
      <c r="V171" s="22" t="e">
        <f t="shared" si="45"/>
        <v>#DIV/0!</v>
      </c>
      <c r="W171" s="23" t="e">
        <f t="shared" si="56"/>
        <v>#DIV/0!</v>
      </c>
      <c r="AC171" s="7">
        <f t="shared" si="48"/>
        <v>32</v>
      </c>
      <c r="AD171" s="20">
        <f t="shared" si="49"/>
        <v>0</v>
      </c>
      <c r="AE171" s="22">
        <f t="shared" si="46"/>
        <v>0</v>
      </c>
      <c r="AF171" s="22">
        <f t="shared" si="47"/>
        <v>0</v>
      </c>
      <c r="AG171" s="23">
        <f t="shared" si="50"/>
        <v>0</v>
      </c>
    </row>
    <row r="172" spans="1:33" x14ac:dyDescent="0.2">
      <c r="A172" s="19">
        <f t="shared" si="55"/>
        <v>2050</v>
      </c>
      <c r="B172" s="38">
        <f t="shared" si="51"/>
        <v>78671.389222222657</v>
      </c>
      <c r="C172" s="38">
        <f t="shared" si="52"/>
        <v>55532.74533333334</v>
      </c>
      <c r="D172" s="38">
        <f t="shared" si="53"/>
        <v>925.54575555557267</v>
      </c>
      <c r="E172" s="38">
        <f t="shared" si="54"/>
        <v>56458.291088888909</v>
      </c>
      <c r="S172" s="7">
        <f t="shared" si="42"/>
        <v>33</v>
      </c>
      <c r="T172" s="20" t="e">
        <f t="shared" si="43"/>
        <v>#DIV/0!</v>
      </c>
      <c r="U172" s="21" t="e">
        <f t="shared" si="44"/>
        <v>#DIV/0!</v>
      </c>
      <c r="V172" s="22" t="e">
        <f t="shared" si="45"/>
        <v>#DIV/0!</v>
      </c>
      <c r="W172" s="23" t="e">
        <f t="shared" si="56"/>
        <v>#DIV/0!</v>
      </c>
      <c r="AC172" s="7">
        <f t="shared" si="48"/>
        <v>33</v>
      </c>
      <c r="AD172" s="20">
        <f t="shared" si="49"/>
        <v>0</v>
      </c>
      <c r="AE172" s="22">
        <f t="shared" si="46"/>
        <v>0</v>
      </c>
      <c r="AF172" s="22">
        <f t="shared" si="47"/>
        <v>0</v>
      </c>
      <c r="AG172" s="23">
        <f t="shared" si="50"/>
        <v>0</v>
      </c>
    </row>
    <row r="173" spans="1:33" x14ac:dyDescent="0.2">
      <c r="A173" s="19">
        <f t="shared" si="55"/>
        <v>2051</v>
      </c>
      <c r="B173" s="38">
        <f t="shared" si="51"/>
        <v>23138.643888889317</v>
      </c>
      <c r="C173" s="38">
        <f t="shared" si="52"/>
        <v>23138.643888889317</v>
      </c>
      <c r="D173" s="38">
        <f t="shared" si="53"/>
        <v>0</v>
      </c>
      <c r="E173" s="38">
        <f t="shared" si="54"/>
        <v>23138.643888889317</v>
      </c>
      <c r="S173" s="7">
        <f t="shared" si="42"/>
        <v>34</v>
      </c>
      <c r="T173" s="20" t="e">
        <f t="shared" si="43"/>
        <v>#DIV/0!</v>
      </c>
      <c r="U173" s="21" t="e">
        <f t="shared" si="44"/>
        <v>#DIV/0!</v>
      </c>
      <c r="V173" s="22" t="e">
        <f t="shared" si="45"/>
        <v>#DIV/0!</v>
      </c>
      <c r="W173" s="23" t="e">
        <f t="shared" si="56"/>
        <v>#DIV/0!</v>
      </c>
      <c r="AC173" s="7">
        <f t="shared" si="48"/>
        <v>34</v>
      </c>
      <c r="AD173" s="20">
        <f t="shared" si="49"/>
        <v>0</v>
      </c>
      <c r="AE173" s="22">
        <f t="shared" si="46"/>
        <v>0</v>
      </c>
      <c r="AF173" s="22">
        <f t="shared" si="47"/>
        <v>0</v>
      </c>
      <c r="AG173" s="23">
        <f t="shared" si="50"/>
        <v>0</v>
      </c>
    </row>
    <row r="174" spans="1:33" x14ac:dyDescent="0.2">
      <c r="A174" s="19">
        <f>A173+1</f>
        <v>2052</v>
      </c>
      <c r="B174" s="38">
        <f t="shared" si="51"/>
        <v>0</v>
      </c>
      <c r="C174" s="38">
        <f t="shared" si="52"/>
        <v>0</v>
      </c>
      <c r="D174" s="38">
        <f t="shared" si="53"/>
        <v>0</v>
      </c>
      <c r="E174" s="38">
        <f t="shared" si="54"/>
        <v>0</v>
      </c>
      <c r="S174" s="7">
        <f t="shared" si="42"/>
        <v>35</v>
      </c>
      <c r="T174" s="20" t="e">
        <f t="shared" si="43"/>
        <v>#DIV/0!</v>
      </c>
      <c r="U174" s="21" t="e">
        <f t="shared" si="44"/>
        <v>#DIV/0!</v>
      </c>
      <c r="V174" s="22" t="e">
        <f t="shared" si="45"/>
        <v>#DIV/0!</v>
      </c>
      <c r="W174" s="23" t="e">
        <f t="shared" si="56"/>
        <v>#DIV/0!</v>
      </c>
      <c r="AC174" s="7">
        <f t="shared" si="48"/>
        <v>35</v>
      </c>
      <c r="AD174" s="20">
        <f t="shared" si="49"/>
        <v>0</v>
      </c>
      <c r="AE174" s="22">
        <f t="shared" si="46"/>
        <v>0</v>
      </c>
      <c r="AF174" s="22">
        <f t="shared" si="47"/>
        <v>0</v>
      </c>
      <c r="AG174" s="23">
        <f t="shared" si="50"/>
        <v>0</v>
      </c>
    </row>
    <row r="175" spans="1:33" x14ac:dyDescent="0.2">
      <c r="A175" s="19">
        <f t="shared" si="55"/>
        <v>2053</v>
      </c>
      <c r="B175" s="38">
        <f t="shared" ref="B175:B203" si="57">SUMIF($S$4:$S$681,A175,$T$4:$T$681)+SUMIF($AC$4:$AC$222,A175,$AD$4:$AD$222)</f>
        <v>0</v>
      </c>
      <c r="C175" s="38">
        <f t="shared" ref="C175:C203" si="58">SUMIF($S$4:$S$681,A175,$U$4:$U$681)+SUMIF($AC$4:$AC$222,A175,$AE$4:$AE$222)</f>
        <v>0</v>
      </c>
      <c r="D175" s="38">
        <f t="shared" ref="D175:D203" si="59">SUMIF($S$4:$S$681,A175,$V$4:$V$681)+SUMIF($AC$4:$AC$222,A175,$AF$4:$AF$222)</f>
        <v>0</v>
      </c>
      <c r="E175" s="38">
        <f t="shared" si="54"/>
        <v>0</v>
      </c>
      <c r="S175" s="7">
        <f t="shared" si="42"/>
        <v>36</v>
      </c>
      <c r="T175" s="20" t="e">
        <f t="shared" si="43"/>
        <v>#DIV/0!</v>
      </c>
      <c r="U175" s="21" t="e">
        <f t="shared" si="44"/>
        <v>#DIV/0!</v>
      </c>
      <c r="V175" s="22" t="e">
        <f t="shared" si="45"/>
        <v>#DIV/0!</v>
      </c>
      <c r="W175" s="23" t="e">
        <f t="shared" si="56"/>
        <v>#DIV/0!</v>
      </c>
      <c r="AC175" s="7">
        <f t="shared" si="48"/>
        <v>36</v>
      </c>
      <c r="AD175" s="20">
        <f t="shared" si="49"/>
        <v>0</v>
      </c>
      <c r="AE175" s="22">
        <f t="shared" si="46"/>
        <v>0</v>
      </c>
      <c r="AF175" s="22">
        <f t="shared" si="47"/>
        <v>0</v>
      </c>
      <c r="AG175" s="23">
        <f t="shared" si="50"/>
        <v>0</v>
      </c>
    </row>
    <row r="176" spans="1:33" x14ac:dyDescent="0.2">
      <c r="A176" s="19">
        <f t="shared" si="55"/>
        <v>2054</v>
      </c>
      <c r="B176" s="38">
        <f t="shared" si="57"/>
        <v>0</v>
      </c>
      <c r="C176" s="38">
        <f t="shared" si="58"/>
        <v>0</v>
      </c>
      <c r="D176" s="38">
        <f t="shared" si="59"/>
        <v>0</v>
      </c>
      <c r="E176" s="38">
        <f t="shared" si="54"/>
        <v>0</v>
      </c>
      <c r="S176" s="7">
        <f t="shared" si="42"/>
        <v>37</v>
      </c>
      <c r="T176" s="20" t="e">
        <f t="shared" si="43"/>
        <v>#DIV/0!</v>
      </c>
      <c r="U176" s="21" t="e">
        <f t="shared" si="44"/>
        <v>#DIV/0!</v>
      </c>
      <c r="V176" s="22" t="e">
        <f t="shared" si="45"/>
        <v>#DIV/0!</v>
      </c>
      <c r="W176" s="23" t="e">
        <f t="shared" si="56"/>
        <v>#DIV/0!</v>
      </c>
      <c r="AC176" s="7">
        <f t="shared" si="48"/>
        <v>37</v>
      </c>
      <c r="AD176" s="20">
        <f t="shared" si="49"/>
        <v>0</v>
      </c>
      <c r="AE176" s="22">
        <f t="shared" si="46"/>
        <v>0</v>
      </c>
      <c r="AF176" s="22">
        <f t="shared" si="47"/>
        <v>0</v>
      </c>
      <c r="AG176" s="23">
        <f t="shared" si="50"/>
        <v>0</v>
      </c>
    </row>
    <row r="177" spans="1:33" x14ac:dyDescent="0.2">
      <c r="A177" s="19">
        <f t="shared" si="55"/>
        <v>2055</v>
      </c>
      <c r="B177" s="38">
        <f t="shared" si="57"/>
        <v>0</v>
      </c>
      <c r="C177" s="38">
        <f t="shared" si="58"/>
        <v>0</v>
      </c>
      <c r="D177" s="38">
        <f t="shared" si="59"/>
        <v>0</v>
      </c>
      <c r="E177" s="38">
        <f t="shared" si="54"/>
        <v>0</v>
      </c>
      <c r="S177" s="7">
        <f t="shared" si="42"/>
        <v>38</v>
      </c>
      <c r="T177" s="20" t="e">
        <f t="shared" si="43"/>
        <v>#DIV/0!</v>
      </c>
      <c r="U177" s="21" t="e">
        <f t="shared" si="44"/>
        <v>#DIV/0!</v>
      </c>
      <c r="V177" s="22" t="e">
        <f t="shared" si="45"/>
        <v>#DIV/0!</v>
      </c>
      <c r="W177" s="23" t="e">
        <f t="shared" si="56"/>
        <v>#DIV/0!</v>
      </c>
      <c r="AC177" s="7">
        <f t="shared" si="48"/>
        <v>38</v>
      </c>
      <c r="AD177" s="20">
        <f t="shared" si="49"/>
        <v>0</v>
      </c>
      <c r="AE177" s="22">
        <f t="shared" si="46"/>
        <v>0</v>
      </c>
      <c r="AF177" s="22">
        <f t="shared" si="47"/>
        <v>0</v>
      </c>
      <c r="AG177" s="23">
        <f t="shared" si="50"/>
        <v>0</v>
      </c>
    </row>
    <row r="178" spans="1:33" x14ac:dyDescent="0.2">
      <c r="A178" s="19">
        <f t="shared" si="55"/>
        <v>2056</v>
      </c>
      <c r="B178" s="38">
        <f t="shared" si="57"/>
        <v>0</v>
      </c>
      <c r="C178" s="38">
        <f t="shared" si="58"/>
        <v>0</v>
      </c>
      <c r="D178" s="38">
        <f t="shared" si="59"/>
        <v>0</v>
      </c>
      <c r="E178" s="38">
        <f t="shared" si="54"/>
        <v>0</v>
      </c>
      <c r="S178" s="7">
        <f t="shared" si="42"/>
        <v>39</v>
      </c>
      <c r="T178" s="20" t="e">
        <f t="shared" si="43"/>
        <v>#DIV/0!</v>
      </c>
      <c r="U178" s="21" t="e">
        <f t="shared" si="44"/>
        <v>#DIV/0!</v>
      </c>
      <c r="V178" s="22" t="e">
        <f t="shared" si="45"/>
        <v>#DIV/0!</v>
      </c>
      <c r="W178" s="23" t="e">
        <f t="shared" si="56"/>
        <v>#DIV/0!</v>
      </c>
      <c r="AC178" s="7">
        <f t="shared" si="48"/>
        <v>39</v>
      </c>
      <c r="AD178" s="20">
        <f t="shared" si="49"/>
        <v>0</v>
      </c>
      <c r="AE178" s="22">
        <f t="shared" si="46"/>
        <v>0</v>
      </c>
      <c r="AF178" s="22">
        <f t="shared" si="47"/>
        <v>0</v>
      </c>
      <c r="AG178" s="23">
        <f t="shared" si="50"/>
        <v>0</v>
      </c>
    </row>
    <row r="179" spans="1:33" x14ac:dyDescent="0.2">
      <c r="A179" s="19">
        <f t="shared" si="55"/>
        <v>2057</v>
      </c>
      <c r="B179" s="38">
        <f t="shared" si="57"/>
        <v>0</v>
      </c>
      <c r="C179" s="38">
        <f t="shared" si="58"/>
        <v>0</v>
      </c>
      <c r="D179" s="38">
        <f t="shared" si="59"/>
        <v>0</v>
      </c>
      <c r="E179" s="38">
        <f t="shared" si="54"/>
        <v>0</v>
      </c>
      <c r="S179" s="7">
        <f t="shared" si="42"/>
        <v>40</v>
      </c>
      <c r="T179" s="20" t="e">
        <f t="shared" si="43"/>
        <v>#DIV/0!</v>
      </c>
      <c r="U179" s="21" t="e">
        <f t="shared" si="44"/>
        <v>#DIV/0!</v>
      </c>
      <c r="V179" s="22" t="e">
        <f t="shared" si="45"/>
        <v>#DIV/0!</v>
      </c>
      <c r="W179" s="23" t="e">
        <f t="shared" si="56"/>
        <v>#DIV/0!</v>
      </c>
      <c r="AC179" s="7">
        <f t="shared" si="48"/>
        <v>40</v>
      </c>
      <c r="AD179" s="20">
        <f t="shared" si="49"/>
        <v>0</v>
      </c>
      <c r="AE179" s="22">
        <f t="shared" si="46"/>
        <v>0</v>
      </c>
      <c r="AF179" s="22">
        <f t="shared" si="47"/>
        <v>0</v>
      </c>
      <c r="AG179" s="23">
        <f t="shared" si="50"/>
        <v>0</v>
      </c>
    </row>
    <row r="180" spans="1:33" x14ac:dyDescent="0.2">
      <c r="A180" s="19">
        <f>A179+1</f>
        <v>2058</v>
      </c>
      <c r="B180" s="38">
        <f t="shared" si="57"/>
        <v>0</v>
      </c>
      <c r="C180" s="38">
        <f t="shared" si="58"/>
        <v>0</v>
      </c>
      <c r="D180" s="38">
        <f t="shared" si="59"/>
        <v>0</v>
      </c>
      <c r="E180" s="38">
        <f t="shared" si="54"/>
        <v>0</v>
      </c>
      <c r="S180" s="7">
        <f t="shared" si="42"/>
        <v>41</v>
      </c>
      <c r="T180" s="20" t="e">
        <f t="shared" si="43"/>
        <v>#DIV/0!</v>
      </c>
      <c r="U180" s="21" t="e">
        <f t="shared" si="44"/>
        <v>#DIV/0!</v>
      </c>
      <c r="V180" s="57"/>
      <c r="W180" s="23" t="e">
        <f t="shared" si="56"/>
        <v>#DIV/0!</v>
      </c>
      <c r="AC180" s="7">
        <f t="shared" si="48"/>
        <v>41</v>
      </c>
      <c r="AD180" s="20">
        <f t="shared" si="49"/>
        <v>0</v>
      </c>
      <c r="AE180" s="22">
        <f t="shared" si="46"/>
        <v>0</v>
      </c>
      <c r="AF180" s="22"/>
      <c r="AG180" s="23">
        <f t="shared" si="50"/>
        <v>0</v>
      </c>
    </row>
    <row r="181" spans="1:33" x14ac:dyDescent="0.2">
      <c r="A181" s="19">
        <f t="shared" si="55"/>
        <v>2059</v>
      </c>
      <c r="B181" s="38">
        <f t="shared" si="57"/>
        <v>0</v>
      </c>
      <c r="C181" s="38">
        <f t="shared" si="58"/>
        <v>0</v>
      </c>
      <c r="D181" s="38">
        <f t="shared" si="59"/>
        <v>0</v>
      </c>
      <c r="E181" s="38">
        <f t="shared" si="54"/>
        <v>0</v>
      </c>
      <c r="R181" s="9" t="str">
        <f>A13</f>
        <v>Investointi 4:</v>
      </c>
      <c r="S181" s="14">
        <f>F13</f>
        <v>0</v>
      </c>
      <c r="T181" s="15">
        <f>B13</f>
        <v>0</v>
      </c>
      <c r="U181" s="16" t="e">
        <f>(R183/12)*(12-E13+1)</f>
        <v>#DIV/0!</v>
      </c>
      <c r="V181" s="16" t="e">
        <f>T182*$B$34</f>
        <v>#DIV/0!</v>
      </c>
      <c r="W181" s="15" t="e">
        <f t="shared" si="56"/>
        <v>#DIV/0!</v>
      </c>
      <c r="AB181" s="9" t="str">
        <f>A30</f>
        <v>Investointi 20:</v>
      </c>
      <c r="AC181" s="14">
        <f>D30</f>
        <v>0</v>
      </c>
      <c r="AD181" s="15">
        <f>B30</f>
        <v>0</v>
      </c>
      <c r="AE181" s="16">
        <f>AD181*$C$30/2</f>
        <v>0</v>
      </c>
      <c r="AF181" s="16">
        <f>AD182*$B$34</f>
        <v>0</v>
      </c>
      <c r="AG181" s="15">
        <f>SUM(AE181:AF181)</f>
        <v>0</v>
      </c>
    </row>
    <row r="182" spans="1:33" x14ac:dyDescent="0.2">
      <c r="A182" s="19">
        <f t="shared" si="55"/>
        <v>2060</v>
      </c>
      <c r="B182" s="38">
        <f t="shared" si="57"/>
        <v>0</v>
      </c>
      <c r="C182" s="38">
        <f t="shared" si="58"/>
        <v>0</v>
      </c>
      <c r="D182" s="38">
        <f t="shared" si="59"/>
        <v>0</v>
      </c>
      <c r="E182" s="38">
        <f t="shared" si="54"/>
        <v>0</v>
      </c>
      <c r="R182" s="7" t="s">
        <v>23</v>
      </c>
      <c r="S182" s="7">
        <f>S181+1</f>
        <v>1</v>
      </c>
      <c r="T182" s="20" t="e">
        <f>T181-U181</f>
        <v>#DIV/0!</v>
      </c>
      <c r="U182" s="21" t="e">
        <f t="shared" ref="U182:U222" si="60">IF($R$183&lt;T182,$R$183,T182)</f>
        <v>#DIV/0!</v>
      </c>
      <c r="V182" s="22" t="e">
        <f t="shared" ref="V182:V221" si="61">T183*$B$34</f>
        <v>#DIV/0!</v>
      </c>
      <c r="W182" s="23" t="e">
        <f t="shared" si="56"/>
        <v>#DIV/0!</v>
      </c>
      <c r="AC182" s="7">
        <f>AC181+1</f>
        <v>1</v>
      </c>
      <c r="AD182" s="20">
        <f>AD181-AE181</f>
        <v>0</v>
      </c>
      <c r="AE182" s="22">
        <f t="shared" ref="AE182:AE222" si="62">AD182*$C$30</f>
        <v>0</v>
      </c>
      <c r="AF182" s="22">
        <f t="shared" ref="AF182:AF221" si="63">AD183*$B$34</f>
        <v>0</v>
      </c>
      <c r="AG182" s="23">
        <f>SUM(AE182:AF182)</f>
        <v>0</v>
      </c>
    </row>
    <row r="183" spans="1:33" x14ac:dyDescent="0.2">
      <c r="A183" s="19">
        <f t="shared" si="55"/>
        <v>2061</v>
      </c>
      <c r="B183" s="38">
        <f t="shared" si="57"/>
        <v>0</v>
      </c>
      <c r="C183" s="38">
        <f t="shared" si="58"/>
        <v>0</v>
      </c>
      <c r="D183" s="38">
        <f t="shared" si="59"/>
        <v>0</v>
      </c>
      <c r="E183" s="38">
        <f t="shared" si="54"/>
        <v>0</v>
      </c>
      <c r="R183" s="20" t="e">
        <f>B13/D13</f>
        <v>#DIV/0!</v>
      </c>
      <c r="S183" s="7">
        <f t="shared" ref="S183:S222" si="64">S182+1</f>
        <v>2</v>
      </c>
      <c r="T183" s="20" t="e">
        <f t="shared" ref="T183:T222" si="65">T182-U182</f>
        <v>#DIV/0!</v>
      </c>
      <c r="U183" s="21" t="e">
        <f t="shared" si="60"/>
        <v>#DIV/0!</v>
      </c>
      <c r="V183" s="22" t="e">
        <f t="shared" si="61"/>
        <v>#DIV/0!</v>
      </c>
      <c r="W183" s="23" t="e">
        <f t="shared" si="56"/>
        <v>#DIV/0!</v>
      </c>
      <c r="AB183" s="24"/>
      <c r="AC183" s="7">
        <f t="shared" ref="AC183:AC222" si="66">AC182+1</f>
        <v>2</v>
      </c>
      <c r="AD183" s="20">
        <f t="shared" ref="AD183:AD222" si="67">AD182-AE182</f>
        <v>0</v>
      </c>
      <c r="AE183" s="22">
        <f t="shared" si="62"/>
        <v>0</v>
      </c>
      <c r="AF183" s="22">
        <f t="shared" si="63"/>
        <v>0</v>
      </c>
      <c r="AG183" s="23">
        <f>SUM(AE183:AF183)</f>
        <v>0</v>
      </c>
    </row>
    <row r="184" spans="1:33" x14ac:dyDescent="0.2">
      <c r="A184" s="19">
        <f t="shared" si="55"/>
        <v>2062</v>
      </c>
      <c r="B184" s="38">
        <f t="shared" si="57"/>
        <v>0</v>
      </c>
      <c r="C184" s="38">
        <f t="shared" si="58"/>
        <v>0</v>
      </c>
      <c r="D184" s="38">
        <f t="shared" si="59"/>
        <v>0</v>
      </c>
      <c r="E184" s="38">
        <f t="shared" si="54"/>
        <v>0</v>
      </c>
      <c r="S184" s="7">
        <f t="shared" si="64"/>
        <v>3</v>
      </c>
      <c r="T184" s="20" t="e">
        <f t="shared" si="65"/>
        <v>#DIV/0!</v>
      </c>
      <c r="U184" s="21" t="e">
        <f t="shared" si="60"/>
        <v>#DIV/0!</v>
      </c>
      <c r="V184" s="22" t="e">
        <f t="shared" si="61"/>
        <v>#DIV/0!</v>
      </c>
      <c r="W184" s="23" t="e">
        <f t="shared" si="56"/>
        <v>#DIV/0!</v>
      </c>
      <c r="AC184" s="7">
        <f t="shared" si="66"/>
        <v>3</v>
      </c>
      <c r="AD184" s="20">
        <f t="shared" si="67"/>
        <v>0</v>
      </c>
      <c r="AE184" s="22">
        <f t="shared" si="62"/>
        <v>0</v>
      </c>
      <c r="AF184" s="22">
        <f t="shared" si="63"/>
        <v>0</v>
      </c>
      <c r="AG184" s="23">
        <f t="shared" ref="AG184:AG222" si="68">SUM(AE184:AF184)</f>
        <v>0</v>
      </c>
    </row>
    <row r="185" spans="1:33" x14ac:dyDescent="0.2">
      <c r="A185" s="19">
        <f t="shared" si="55"/>
        <v>2063</v>
      </c>
      <c r="B185" s="38">
        <f t="shared" si="57"/>
        <v>0</v>
      </c>
      <c r="C185" s="38">
        <f t="shared" si="58"/>
        <v>0</v>
      </c>
      <c r="D185" s="38">
        <f t="shared" si="59"/>
        <v>0</v>
      </c>
      <c r="E185" s="38">
        <f t="shared" si="54"/>
        <v>0</v>
      </c>
      <c r="S185" s="7">
        <f t="shared" si="64"/>
        <v>4</v>
      </c>
      <c r="T185" s="20" t="e">
        <f t="shared" si="65"/>
        <v>#DIV/0!</v>
      </c>
      <c r="U185" s="21" t="e">
        <f t="shared" si="60"/>
        <v>#DIV/0!</v>
      </c>
      <c r="V185" s="22" t="e">
        <f t="shared" si="61"/>
        <v>#DIV/0!</v>
      </c>
      <c r="W185" s="23" t="e">
        <f t="shared" si="56"/>
        <v>#DIV/0!</v>
      </c>
      <c r="AC185" s="7">
        <f t="shared" si="66"/>
        <v>4</v>
      </c>
      <c r="AD185" s="20">
        <f t="shared" si="67"/>
        <v>0</v>
      </c>
      <c r="AE185" s="22">
        <f t="shared" si="62"/>
        <v>0</v>
      </c>
      <c r="AF185" s="22">
        <f t="shared" si="63"/>
        <v>0</v>
      </c>
      <c r="AG185" s="23">
        <f t="shared" si="68"/>
        <v>0</v>
      </c>
    </row>
    <row r="186" spans="1:33" x14ac:dyDescent="0.2">
      <c r="A186" s="19">
        <f>A185+1</f>
        <v>2064</v>
      </c>
      <c r="B186" s="38">
        <f t="shared" si="57"/>
        <v>0</v>
      </c>
      <c r="C186" s="38">
        <f t="shared" si="58"/>
        <v>0</v>
      </c>
      <c r="D186" s="38">
        <f t="shared" si="59"/>
        <v>0</v>
      </c>
      <c r="E186" s="38">
        <f t="shared" si="54"/>
        <v>0</v>
      </c>
      <c r="S186" s="7">
        <f t="shared" si="64"/>
        <v>5</v>
      </c>
      <c r="T186" s="20" t="e">
        <f t="shared" si="65"/>
        <v>#DIV/0!</v>
      </c>
      <c r="U186" s="21" t="e">
        <f t="shared" si="60"/>
        <v>#DIV/0!</v>
      </c>
      <c r="V186" s="22" t="e">
        <f t="shared" si="61"/>
        <v>#DIV/0!</v>
      </c>
      <c r="W186" s="23" t="e">
        <f t="shared" si="56"/>
        <v>#DIV/0!</v>
      </c>
      <c r="AC186" s="7">
        <f t="shared" si="66"/>
        <v>5</v>
      </c>
      <c r="AD186" s="20">
        <f t="shared" si="67"/>
        <v>0</v>
      </c>
      <c r="AE186" s="22">
        <f t="shared" si="62"/>
        <v>0</v>
      </c>
      <c r="AF186" s="22">
        <f t="shared" si="63"/>
        <v>0</v>
      </c>
      <c r="AG186" s="23">
        <f t="shared" si="68"/>
        <v>0</v>
      </c>
    </row>
    <row r="187" spans="1:33" x14ac:dyDescent="0.2">
      <c r="A187" s="19">
        <f t="shared" si="55"/>
        <v>2065</v>
      </c>
      <c r="B187" s="38">
        <f t="shared" si="57"/>
        <v>0</v>
      </c>
      <c r="C187" s="38">
        <f t="shared" si="58"/>
        <v>0</v>
      </c>
      <c r="D187" s="38">
        <f t="shared" si="59"/>
        <v>0</v>
      </c>
      <c r="E187" s="38">
        <f t="shared" si="54"/>
        <v>0</v>
      </c>
      <c r="S187" s="7">
        <f t="shared" si="64"/>
        <v>6</v>
      </c>
      <c r="T187" s="20" t="e">
        <f t="shared" si="65"/>
        <v>#DIV/0!</v>
      </c>
      <c r="U187" s="21" t="e">
        <f t="shared" si="60"/>
        <v>#DIV/0!</v>
      </c>
      <c r="V187" s="22" t="e">
        <f t="shared" si="61"/>
        <v>#DIV/0!</v>
      </c>
      <c r="W187" s="23" t="e">
        <f t="shared" si="56"/>
        <v>#DIV/0!</v>
      </c>
      <c r="AC187" s="7">
        <f t="shared" si="66"/>
        <v>6</v>
      </c>
      <c r="AD187" s="20">
        <f t="shared" si="67"/>
        <v>0</v>
      </c>
      <c r="AE187" s="22">
        <f t="shared" si="62"/>
        <v>0</v>
      </c>
      <c r="AF187" s="22">
        <f t="shared" si="63"/>
        <v>0</v>
      </c>
      <c r="AG187" s="23">
        <f t="shared" si="68"/>
        <v>0</v>
      </c>
    </row>
    <row r="188" spans="1:33" x14ac:dyDescent="0.2">
      <c r="A188" s="19">
        <f t="shared" si="55"/>
        <v>2066</v>
      </c>
      <c r="B188" s="38">
        <f t="shared" si="57"/>
        <v>0</v>
      </c>
      <c r="C188" s="38">
        <f t="shared" si="58"/>
        <v>0</v>
      </c>
      <c r="D188" s="38">
        <f t="shared" si="59"/>
        <v>0</v>
      </c>
      <c r="E188" s="38">
        <f t="shared" si="54"/>
        <v>0</v>
      </c>
      <c r="S188" s="7">
        <f t="shared" si="64"/>
        <v>7</v>
      </c>
      <c r="T188" s="20" t="e">
        <f t="shared" si="65"/>
        <v>#DIV/0!</v>
      </c>
      <c r="U188" s="21" t="e">
        <f t="shared" si="60"/>
        <v>#DIV/0!</v>
      </c>
      <c r="V188" s="22" t="e">
        <f t="shared" si="61"/>
        <v>#DIV/0!</v>
      </c>
      <c r="W188" s="23" t="e">
        <f t="shared" si="56"/>
        <v>#DIV/0!</v>
      </c>
      <c r="AC188" s="7">
        <f t="shared" si="66"/>
        <v>7</v>
      </c>
      <c r="AD188" s="20">
        <f t="shared" si="67"/>
        <v>0</v>
      </c>
      <c r="AE188" s="22">
        <f t="shared" si="62"/>
        <v>0</v>
      </c>
      <c r="AF188" s="22">
        <f t="shared" si="63"/>
        <v>0</v>
      </c>
      <c r="AG188" s="23">
        <f t="shared" si="68"/>
        <v>0</v>
      </c>
    </row>
    <row r="189" spans="1:33" x14ac:dyDescent="0.2">
      <c r="A189" s="19">
        <f t="shared" si="55"/>
        <v>2067</v>
      </c>
      <c r="B189" s="38">
        <f t="shared" si="57"/>
        <v>0</v>
      </c>
      <c r="C189" s="38">
        <f t="shared" si="58"/>
        <v>0</v>
      </c>
      <c r="D189" s="38">
        <f t="shared" si="59"/>
        <v>0</v>
      </c>
      <c r="E189" s="38">
        <f t="shared" si="54"/>
        <v>0</v>
      </c>
      <c r="S189" s="7">
        <f t="shared" si="64"/>
        <v>8</v>
      </c>
      <c r="T189" s="20" t="e">
        <f t="shared" si="65"/>
        <v>#DIV/0!</v>
      </c>
      <c r="U189" s="21" t="e">
        <f t="shared" si="60"/>
        <v>#DIV/0!</v>
      </c>
      <c r="V189" s="22" t="e">
        <f t="shared" si="61"/>
        <v>#DIV/0!</v>
      </c>
      <c r="W189" s="23" t="e">
        <f t="shared" si="56"/>
        <v>#DIV/0!</v>
      </c>
      <c r="AC189" s="7">
        <f t="shared" si="66"/>
        <v>8</v>
      </c>
      <c r="AD189" s="20">
        <f t="shared" si="67"/>
        <v>0</v>
      </c>
      <c r="AE189" s="22">
        <f t="shared" si="62"/>
        <v>0</v>
      </c>
      <c r="AF189" s="22">
        <f t="shared" si="63"/>
        <v>0</v>
      </c>
      <c r="AG189" s="23">
        <f t="shared" si="68"/>
        <v>0</v>
      </c>
    </row>
    <row r="190" spans="1:33" x14ac:dyDescent="0.2">
      <c r="A190" s="19">
        <f t="shared" si="55"/>
        <v>2068</v>
      </c>
      <c r="B190" s="38">
        <f t="shared" si="57"/>
        <v>0</v>
      </c>
      <c r="C190" s="38">
        <f t="shared" si="58"/>
        <v>0</v>
      </c>
      <c r="D190" s="38">
        <f t="shared" si="59"/>
        <v>0</v>
      </c>
      <c r="E190" s="38">
        <f t="shared" si="54"/>
        <v>0</v>
      </c>
      <c r="S190" s="7">
        <f t="shared" si="64"/>
        <v>9</v>
      </c>
      <c r="T190" s="20" t="e">
        <f t="shared" si="65"/>
        <v>#DIV/0!</v>
      </c>
      <c r="U190" s="21" t="e">
        <f t="shared" si="60"/>
        <v>#DIV/0!</v>
      </c>
      <c r="V190" s="22" t="e">
        <f t="shared" si="61"/>
        <v>#DIV/0!</v>
      </c>
      <c r="W190" s="23" t="e">
        <f t="shared" si="56"/>
        <v>#DIV/0!</v>
      </c>
      <c r="AC190" s="7">
        <f t="shared" si="66"/>
        <v>9</v>
      </c>
      <c r="AD190" s="20">
        <f t="shared" si="67"/>
        <v>0</v>
      </c>
      <c r="AE190" s="22">
        <f t="shared" si="62"/>
        <v>0</v>
      </c>
      <c r="AF190" s="22">
        <f t="shared" si="63"/>
        <v>0</v>
      </c>
      <c r="AG190" s="23">
        <f t="shared" si="68"/>
        <v>0</v>
      </c>
    </row>
    <row r="191" spans="1:33" x14ac:dyDescent="0.2">
      <c r="A191" s="19">
        <f t="shared" si="55"/>
        <v>2069</v>
      </c>
      <c r="B191" s="38">
        <f t="shared" si="57"/>
        <v>0</v>
      </c>
      <c r="C191" s="38">
        <f t="shared" si="58"/>
        <v>0</v>
      </c>
      <c r="D191" s="38">
        <f t="shared" si="59"/>
        <v>0</v>
      </c>
      <c r="E191" s="38">
        <f t="shared" si="54"/>
        <v>0</v>
      </c>
      <c r="S191" s="7">
        <f t="shared" si="64"/>
        <v>10</v>
      </c>
      <c r="T191" s="20" t="e">
        <f t="shared" si="65"/>
        <v>#DIV/0!</v>
      </c>
      <c r="U191" s="21" t="e">
        <f t="shared" si="60"/>
        <v>#DIV/0!</v>
      </c>
      <c r="V191" s="22" t="e">
        <f t="shared" si="61"/>
        <v>#DIV/0!</v>
      </c>
      <c r="W191" s="23" t="e">
        <f t="shared" si="56"/>
        <v>#DIV/0!</v>
      </c>
      <c r="AC191" s="7">
        <f t="shared" si="66"/>
        <v>10</v>
      </c>
      <c r="AD191" s="20">
        <f t="shared" si="67"/>
        <v>0</v>
      </c>
      <c r="AE191" s="22">
        <f t="shared" si="62"/>
        <v>0</v>
      </c>
      <c r="AF191" s="22">
        <f t="shared" si="63"/>
        <v>0</v>
      </c>
      <c r="AG191" s="23">
        <f t="shared" si="68"/>
        <v>0</v>
      </c>
    </row>
    <row r="192" spans="1:33" x14ac:dyDescent="0.2">
      <c r="A192" s="19">
        <f t="shared" si="55"/>
        <v>2070</v>
      </c>
      <c r="B192" s="38">
        <f t="shared" si="57"/>
        <v>0</v>
      </c>
      <c r="C192" s="38">
        <f t="shared" si="58"/>
        <v>0</v>
      </c>
      <c r="D192" s="38">
        <f t="shared" si="59"/>
        <v>0</v>
      </c>
      <c r="E192" s="38">
        <f t="shared" si="54"/>
        <v>0</v>
      </c>
      <c r="S192" s="7">
        <f t="shared" si="64"/>
        <v>11</v>
      </c>
      <c r="T192" s="20" t="e">
        <f t="shared" si="65"/>
        <v>#DIV/0!</v>
      </c>
      <c r="U192" s="21" t="e">
        <f t="shared" si="60"/>
        <v>#DIV/0!</v>
      </c>
      <c r="V192" s="22" t="e">
        <f t="shared" si="61"/>
        <v>#DIV/0!</v>
      </c>
      <c r="W192" s="23" t="e">
        <f t="shared" si="56"/>
        <v>#DIV/0!</v>
      </c>
      <c r="AC192" s="7">
        <f t="shared" si="66"/>
        <v>11</v>
      </c>
      <c r="AD192" s="20">
        <f t="shared" si="67"/>
        <v>0</v>
      </c>
      <c r="AE192" s="22">
        <f t="shared" si="62"/>
        <v>0</v>
      </c>
      <c r="AF192" s="22">
        <f t="shared" si="63"/>
        <v>0</v>
      </c>
      <c r="AG192" s="23">
        <f t="shared" si="68"/>
        <v>0</v>
      </c>
    </row>
    <row r="193" spans="1:33" x14ac:dyDescent="0.2">
      <c r="A193" s="19">
        <f t="shared" si="55"/>
        <v>2071</v>
      </c>
      <c r="B193" s="38">
        <f t="shared" si="57"/>
        <v>0</v>
      </c>
      <c r="C193" s="38">
        <f t="shared" si="58"/>
        <v>0</v>
      </c>
      <c r="D193" s="38">
        <f t="shared" si="59"/>
        <v>0</v>
      </c>
      <c r="E193" s="38">
        <f t="shared" si="54"/>
        <v>0</v>
      </c>
      <c r="S193" s="7">
        <f t="shared" si="64"/>
        <v>12</v>
      </c>
      <c r="T193" s="20" t="e">
        <f t="shared" si="65"/>
        <v>#DIV/0!</v>
      </c>
      <c r="U193" s="21" t="e">
        <f t="shared" si="60"/>
        <v>#DIV/0!</v>
      </c>
      <c r="V193" s="22" t="e">
        <f t="shared" si="61"/>
        <v>#DIV/0!</v>
      </c>
      <c r="W193" s="23" t="e">
        <f t="shared" si="56"/>
        <v>#DIV/0!</v>
      </c>
      <c r="AC193" s="7">
        <f t="shared" si="66"/>
        <v>12</v>
      </c>
      <c r="AD193" s="20">
        <f t="shared" si="67"/>
        <v>0</v>
      </c>
      <c r="AE193" s="22">
        <f t="shared" si="62"/>
        <v>0</v>
      </c>
      <c r="AF193" s="22">
        <f t="shared" si="63"/>
        <v>0</v>
      </c>
      <c r="AG193" s="23">
        <f t="shared" si="68"/>
        <v>0</v>
      </c>
    </row>
    <row r="194" spans="1:33" x14ac:dyDescent="0.2">
      <c r="A194" s="19">
        <f t="shared" si="55"/>
        <v>2072</v>
      </c>
      <c r="B194" s="38">
        <f t="shared" si="57"/>
        <v>0</v>
      </c>
      <c r="C194" s="38">
        <f t="shared" si="58"/>
        <v>0</v>
      </c>
      <c r="D194" s="38">
        <f t="shared" si="59"/>
        <v>0</v>
      </c>
      <c r="E194" s="38">
        <f t="shared" si="54"/>
        <v>0</v>
      </c>
      <c r="S194" s="7">
        <f t="shared" si="64"/>
        <v>13</v>
      </c>
      <c r="T194" s="20" t="e">
        <f t="shared" si="65"/>
        <v>#DIV/0!</v>
      </c>
      <c r="U194" s="21" t="e">
        <f t="shared" si="60"/>
        <v>#DIV/0!</v>
      </c>
      <c r="V194" s="22" t="e">
        <f t="shared" si="61"/>
        <v>#DIV/0!</v>
      </c>
      <c r="W194" s="23" t="e">
        <f t="shared" si="56"/>
        <v>#DIV/0!</v>
      </c>
      <c r="AC194" s="7">
        <f t="shared" si="66"/>
        <v>13</v>
      </c>
      <c r="AD194" s="20">
        <f t="shared" si="67"/>
        <v>0</v>
      </c>
      <c r="AE194" s="22">
        <f t="shared" si="62"/>
        <v>0</v>
      </c>
      <c r="AF194" s="22">
        <f t="shared" si="63"/>
        <v>0</v>
      </c>
      <c r="AG194" s="23">
        <f t="shared" si="68"/>
        <v>0</v>
      </c>
    </row>
    <row r="195" spans="1:33" x14ac:dyDescent="0.2">
      <c r="A195" s="19">
        <f t="shared" si="55"/>
        <v>2073</v>
      </c>
      <c r="B195" s="38">
        <f t="shared" si="57"/>
        <v>0</v>
      </c>
      <c r="C195" s="38">
        <f t="shared" si="58"/>
        <v>0</v>
      </c>
      <c r="D195" s="38">
        <f t="shared" si="59"/>
        <v>0</v>
      </c>
      <c r="E195" s="38">
        <f t="shared" si="54"/>
        <v>0</v>
      </c>
      <c r="S195" s="7">
        <f t="shared" si="64"/>
        <v>14</v>
      </c>
      <c r="T195" s="20" t="e">
        <f t="shared" si="65"/>
        <v>#DIV/0!</v>
      </c>
      <c r="U195" s="21" t="e">
        <f t="shared" si="60"/>
        <v>#DIV/0!</v>
      </c>
      <c r="V195" s="22" t="e">
        <f t="shared" si="61"/>
        <v>#DIV/0!</v>
      </c>
      <c r="W195" s="23" t="e">
        <f t="shared" si="56"/>
        <v>#DIV/0!</v>
      </c>
      <c r="AC195" s="7">
        <f t="shared" si="66"/>
        <v>14</v>
      </c>
      <c r="AD195" s="20">
        <f t="shared" si="67"/>
        <v>0</v>
      </c>
      <c r="AE195" s="22">
        <f t="shared" si="62"/>
        <v>0</v>
      </c>
      <c r="AF195" s="22">
        <f t="shared" si="63"/>
        <v>0</v>
      </c>
      <c r="AG195" s="23">
        <f t="shared" si="68"/>
        <v>0</v>
      </c>
    </row>
    <row r="196" spans="1:33" x14ac:dyDescent="0.2">
      <c r="A196" s="19">
        <f t="shared" si="55"/>
        <v>2074</v>
      </c>
      <c r="B196" s="38">
        <f t="shared" si="57"/>
        <v>0</v>
      </c>
      <c r="C196" s="38">
        <f t="shared" si="58"/>
        <v>0</v>
      </c>
      <c r="D196" s="38">
        <f t="shared" si="59"/>
        <v>0</v>
      </c>
      <c r="E196" s="38">
        <f t="shared" si="54"/>
        <v>0</v>
      </c>
      <c r="S196" s="7">
        <f t="shared" si="64"/>
        <v>15</v>
      </c>
      <c r="T196" s="20" t="e">
        <f t="shared" si="65"/>
        <v>#DIV/0!</v>
      </c>
      <c r="U196" s="21" t="e">
        <f t="shared" si="60"/>
        <v>#DIV/0!</v>
      </c>
      <c r="V196" s="22" t="e">
        <f t="shared" si="61"/>
        <v>#DIV/0!</v>
      </c>
      <c r="W196" s="23" t="e">
        <f t="shared" si="56"/>
        <v>#DIV/0!</v>
      </c>
      <c r="AC196" s="7">
        <f t="shared" si="66"/>
        <v>15</v>
      </c>
      <c r="AD196" s="20">
        <f t="shared" si="67"/>
        <v>0</v>
      </c>
      <c r="AE196" s="22">
        <f t="shared" si="62"/>
        <v>0</v>
      </c>
      <c r="AF196" s="22">
        <f t="shared" si="63"/>
        <v>0</v>
      </c>
      <c r="AG196" s="23">
        <f t="shared" si="68"/>
        <v>0</v>
      </c>
    </row>
    <row r="197" spans="1:33" x14ac:dyDescent="0.2">
      <c r="A197" s="19">
        <f t="shared" si="55"/>
        <v>2075</v>
      </c>
      <c r="B197" s="38">
        <f t="shared" si="57"/>
        <v>0</v>
      </c>
      <c r="C197" s="38">
        <f t="shared" si="58"/>
        <v>0</v>
      </c>
      <c r="D197" s="38">
        <f t="shared" si="59"/>
        <v>0</v>
      </c>
      <c r="E197" s="38">
        <f t="shared" si="54"/>
        <v>0</v>
      </c>
      <c r="S197" s="7">
        <f t="shared" si="64"/>
        <v>16</v>
      </c>
      <c r="T197" s="20" t="e">
        <f t="shared" si="65"/>
        <v>#DIV/0!</v>
      </c>
      <c r="U197" s="21" t="e">
        <f t="shared" si="60"/>
        <v>#DIV/0!</v>
      </c>
      <c r="V197" s="22" t="e">
        <f t="shared" si="61"/>
        <v>#DIV/0!</v>
      </c>
      <c r="W197" s="23" t="e">
        <f t="shared" si="56"/>
        <v>#DIV/0!</v>
      </c>
      <c r="AC197" s="7">
        <f t="shared" si="66"/>
        <v>16</v>
      </c>
      <c r="AD197" s="20">
        <f t="shared" si="67"/>
        <v>0</v>
      </c>
      <c r="AE197" s="22">
        <f t="shared" si="62"/>
        <v>0</v>
      </c>
      <c r="AF197" s="22">
        <f t="shared" si="63"/>
        <v>0</v>
      </c>
      <c r="AG197" s="23">
        <f t="shared" si="68"/>
        <v>0</v>
      </c>
    </row>
    <row r="198" spans="1:33" x14ac:dyDescent="0.2">
      <c r="A198" s="19">
        <f t="shared" si="55"/>
        <v>2076</v>
      </c>
      <c r="B198" s="38">
        <f t="shared" si="57"/>
        <v>0</v>
      </c>
      <c r="C198" s="38">
        <f t="shared" si="58"/>
        <v>0</v>
      </c>
      <c r="D198" s="38">
        <f t="shared" si="59"/>
        <v>0</v>
      </c>
      <c r="E198" s="38">
        <f t="shared" si="54"/>
        <v>0</v>
      </c>
      <c r="S198" s="7">
        <f t="shared" si="64"/>
        <v>17</v>
      </c>
      <c r="T198" s="20" t="e">
        <f t="shared" si="65"/>
        <v>#DIV/0!</v>
      </c>
      <c r="U198" s="21" t="e">
        <f t="shared" si="60"/>
        <v>#DIV/0!</v>
      </c>
      <c r="V198" s="22" t="e">
        <f t="shared" si="61"/>
        <v>#DIV/0!</v>
      </c>
      <c r="W198" s="23" t="e">
        <f t="shared" si="56"/>
        <v>#DIV/0!</v>
      </c>
      <c r="AC198" s="7">
        <f t="shared" si="66"/>
        <v>17</v>
      </c>
      <c r="AD198" s="20">
        <f t="shared" si="67"/>
        <v>0</v>
      </c>
      <c r="AE198" s="22">
        <f t="shared" si="62"/>
        <v>0</v>
      </c>
      <c r="AF198" s="22">
        <f t="shared" si="63"/>
        <v>0</v>
      </c>
      <c r="AG198" s="23">
        <f t="shared" si="68"/>
        <v>0</v>
      </c>
    </row>
    <row r="199" spans="1:33" x14ac:dyDescent="0.2">
      <c r="A199" s="19">
        <f t="shared" si="55"/>
        <v>2077</v>
      </c>
      <c r="B199" s="38">
        <f t="shared" si="57"/>
        <v>0</v>
      </c>
      <c r="C199" s="38">
        <f t="shared" si="58"/>
        <v>0</v>
      </c>
      <c r="D199" s="38">
        <f t="shared" si="59"/>
        <v>0</v>
      </c>
      <c r="E199" s="38">
        <f t="shared" si="54"/>
        <v>0</v>
      </c>
      <c r="S199" s="7">
        <f t="shared" si="64"/>
        <v>18</v>
      </c>
      <c r="T199" s="20" t="e">
        <f t="shared" si="65"/>
        <v>#DIV/0!</v>
      </c>
      <c r="U199" s="21" t="e">
        <f t="shared" si="60"/>
        <v>#DIV/0!</v>
      </c>
      <c r="V199" s="22" t="e">
        <f t="shared" si="61"/>
        <v>#DIV/0!</v>
      </c>
      <c r="W199" s="23" t="e">
        <f t="shared" si="56"/>
        <v>#DIV/0!</v>
      </c>
      <c r="AC199" s="7">
        <f t="shared" si="66"/>
        <v>18</v>
      </c>
      <c r="AD199" s="20">
        <f t="shared" si="67"/>
        <v>0</v>
      </c>
      <c r="AE199" s="22">
        <f t="shared" si="62"/>
        <v>0</v>
      </c>
      <c r="AF199" s="22">
        <f t="shared" si="63"/>
        <v>0</v>
      </c>
      <c r="AG199" s="23">
        <f t="shared" si="68"/>
        <v>0</v>
      </c>
    </row>
    <row r="200" spans="1:33" x14ac:dyDescent="0.2">
      <c r="A200" s="19">
        <f t="shared" si="55"/>
        <v>2078</v>
      </c>
      <c r="B200" s="38">
        <f t="shared" si="57"/>
        <v>0</v>
      </c>
      <c r="C200" s="38">
        <f t="shared" si="58"/>
        <v>0</v>
      </c>
      <c r="D200" s="38">
        <f t="shared" si="59"/>
        <v>0</v>
      </c>
      <c r="E200" s="38">
        <f t="shared" si="54"/>
        <v>0</v>
      </c>
      <c r="S200" s="7">
        <f t="shared" si="64"/>
        <v>19</v>
      </c>
      <c r="T200" s="20" t="e">
        <f t="shared" si="65"/>
        <v>#DIV/0!</v>
      </c>
      <c r="U200" s="21" t="e">
        <f t="shared" si="60"/>
        <v>#DIV/0!</v>
      </c>
      <c r="V200" s="22" t="e">
        <f t="shared" si="61"/>
        <v>#DIV/0!</v>
      </c>
      <c r="W200" s="23" t="e">
        <f t="shared" si="56"/>
        <v>#DIV/0!</v>
      </c>
      <c r="AC200" s="7">
        <f t="shared" si="66"/>
        <v>19</v>
      </c>
      <c r="AD200" s="20">
        <f t="shared" si="67"/>
        <v>0</v>
      </c>
      <c r="AE200" s="22">
        <f t="shared" si="62"/>
        <v>0</v>
      </c>
      <c r="AF200" s="22">
        <f t="shared" si="63"/>
        <v>0</v>
      </c>
      <c r="AG200" s="23">
        <f t="shared" si="68"/>
        <v>0</v>
      </c>
    </row>
    <row r="201" spans="1:33" x14ac:dyDescent="0.2">
      <c r="A201" s="19">
        <f t="shared" si="55"/>
        <v>2079</v>
      </c>
      <c r="B201" s="38">
        <f t="shared" si="57"/>
        <v>0</v>
      </c>
      <c r="C201" s="38">
        <f t="shared" si="58"/>
        <v>0</v>
      </c>
      <c r="D201" s="38">
        <f t="shared" si="59"/>
        <v>0</v>
      </c>
      <c r="E201" s="38">
        <f t="shared" si="54"/>
        <v>0</v>
      </c>
      <c r="S201" s="7">
        <f t="shared" si="64"/>
        <v>20</v>
      </c>
      <c r="T201" s="20" t="e">
        <f t="shared" si="65"/>
        <v>#DIV/0!</v>
      </c>
      <c r="U201" s="21" t="e">
        <f t="shared" si="60"/>
        <v>#DIV/0!</v>
      </c>
      <c r="V201" s="22" t="e">
        <f t="shared" si="61"/>
        <v>#DIV/0!</v>
      </c>
      <c r="W201" s="23" t="e">
        <f t="shared" si="56"/>
        <v>#DIV/0!</v>
      </c>
      <c r="AC201" s="7">
        <f t="shared" si="66"/>
        <v>20</v>
      </c>
      <c r="AD201" s="20">
        <f t="shared" si="67"/>
        <v>0</v>
      </c>
      <c r="AE201" s="22">
        <f t="shared" si="62"/>
        <v>0</v>
      </c>
      <c r="AF201" s="22">
        <f t="shared" si="63"/>
        <v>0</v>
      </c>
      <c r="AG201" s="23">
        <f t="shared" si="68"/>
        <v>0</v>
      </c>
    </row>
    <row r="202" spans="1:33" x14ac:dyDescent="0.2">
      <c r="A202" s="19">
        <f t="shared" si="55"/>
        <v>2080</v>
      </c>
      <c r="B202" s="38">
        <f t="shared" si="57"/>
        <v>0</v>
      </c>
      <c r="C202" s="38">
        <f t="shared" si="58"/>
        <v>0</v>
      </c>
      <c r="D202" s="38">
        <f t="shared" si="59"/>
        <v>0</v>
      </c>
      <c r="E202" s="38">
        <f t="shared" si="54"/>
        <v>0</v>
      </c>
      <c r="S202" s="7">
        <f t="shared" si="64"/>
        <v>21</v>
      </c>
      <c r="T202" s="20" t="e">
        <f t="shared" si="65"/>
        <v>#DIV/0!</v>
      </c>
      <c r="U202" s="21" t="e">
        <f t="shared" si="60"/>
        <v>#DIV/0!</v>
      </c>
      <c r="V202" s="22" t="e">
        <f t="shared" si="61"/>
        <v>#DIV/0!</v>
      </c>
      <c r="W202" s="23" t="e">
        <f t="shared" si="56"/>
        <v>#DIV/0!</v>
      </c>
      <c r="AC202" s="7">
        <f t="shared" si="66"/>
        <v>21</v>
      </c>
      <c r="AD202" s="20">
        <f t="shared" si="67"/>
        <v>0</v>
      </c>
      <c r="AE202" s="22">
        <f t="shared" si="62"/>
        <v>0</v>
      </c>
      <c r="AF202" s="22">
        <f t="shared" si="63"/>
        <v>0</v>
      </c>
      <c r="AG202" s="23">
        <f t="shared" si="68"/>
        <v>0</v>
      </c>
    </row>
    <row r="203" spans="1:33" x14ac:dyDescent="0.2">
      <c r="A203" s="19">
        <f t="shared" si="55"/>
        <v>2081</v>
      </c>
      <c r="B203" s="38">
        <f t="shared" si="57"/>
        <v>0</v>
      </c>
      <c r="C203" s="38">
        <f t="shared" si="58"/>
        <v>0</v>
      </c>
      <c r="D203" s="38">
        <f t="shared" si="59"/>
        <v>0</v>
      </c>
      <c r="E203" s="23">
        <f t="shared" si="54"/>
        <v>0</v>
      </c>
      <c r="S203" s="7">
        <f t="shared" si="64"/>
        <v>22</v>
      </c>
      <c r="T203" s="20" t="e">
        <f t="shared" si="65"/>
        <v>#DIV/0!</v>
      </c>
      <c r="U203" s="21" t="e">
        <f t="shared" si="60"/>
        <v>#DIV/0!</v>
      </c>
      <c r="V203" s="22" t="e">
        <f t="shared" si="61"/>
        <v>#DIV/0!</v>
      </c>
      <c r="W203" s="23" t="e">
        <f t="shared" si="56"/>
        <v>#DIV/0!</v>
      </c>
      <c r="AC203" s="7">
        <f t="shared" si="66"/>
        <v>22</v>
      </c>
      <c r="AD203" s="20">
        <f t="shared" si="67"/>
        <v>0</v>
      </c>
      <c r="AE203" s="22">
        <f t="shared" si="62"/>
        <v>0</v>
      </c>
      <c r="AF203" s="22">
        <f t="shared" si="63"/>
        <v>0</v>
      </c>
      <c r="AG203" s="23">
        <f t="shared" si="68"/>
        <v>0</v>
      </c>
    </row>
    <row r="204" spans="1:33" x14ac:dyDescent="0.2">
      <c r="S204" s="7">
        <f t="shared" si="64"/>
        <v>23</v>
      </c>
      <c r="T204" s="20" t="e">
        <f t="shared" si="65"/>
        <v>#DIV/0!</v>
      </c>
      <c r="U204" s="21" t="e">
        <f t="shared" si="60"/>
        <v>#DIV/0!</v>
      </c>
      <c r="V204" s="22" t="e">
        <f t="shared" si="61"/>
        <v>#DIV/0!</v>
      </c>
      <c r="W204" s="23" t="e">
        <f t="shared" si="56"/>
        <v>#DIV/0!</v>
      </c>
      <c r="AC204" s="7">
        <f t="shared" si="66"/>
        <v>23</v>
      </c>
      <c r="AD204" s="20">
        <f t="shared" si="67"/>
        <v>0</v>
      </c>
      <c r="AE204" s="22">
        <f t="shared" si="62"/>
        <v>0</v>
      </c>
      <c r="AF204" s="22">
        <f t="shared" si="63"/>
        <v>0</v>
      </c>
      <c r="AG204" s="23">
        <f t="shared" si="68"/>
        <v>0</v>
      </c>
    </row>
    <row r="205" spans="1:33" x14ac:dyDescent="0.2">
      <c r="S205" s="7">
        <f t="shared" si="64"/>
        <v>24</v>
      </c>
      <c r="T205" s="20" t="e">
        <f t="shared" si="65"/>
        <v>#DIV/0!</v>
      </c>
      <c r="U205" s="21" t="e">
        <f t="shared" si="60"/>
        <v>#DIV/0!</v>
      </c>
      <c r="V205" s="22" t="e">
        <f t="shared" si="61"/>
        <v>#DIV/0!</v>
      </c>
      <c r="W205" s="23" t="e">
        <f t="shared" si="56"/>
        <v>#DIV/0!</v>
      </c>
      <c r="AC205" s="7">
        <f t="shared" si="66"/>
        <v>24</v>
      </c>
      <c r="AD205" s="20">
        <f t="shared" si="67"/>
        <v>0</v>
      </c>
      <c r="AE205" s="22">
        <f t="shared" si="62"/>
        <v>0</v>
      </c>
      <c r="AF205" s="22">
        <f t="shared" si="63"/>
        <v>0</v>
      </c>
      <c r="AG205" s="23">
        <f t="shared" si="68"/>
        <v>0</v>
      </c>
    </row>
    <row r="206" spans="1:33" x14ac:dyDescent="0.2">
      <c r="A206" s="29"/>
      <c r="B206" s="67"/>
      <c r="C206" s="67"/>
      <c r="D206" s="67"/>
      <c r="E206" s="67"/>
      <c r="S206" s="7">
        <f t="shared" si="64"/>
        <v>25</v>
      </c>
      <c r="T206" s="20" t="e">
        <f t="shared" si="65"/>
        <v>#DIV/0!</v>
      </c>
      <c r="U206" s="21" t="e">
        <f t="shared" si="60"/>
        <v>#DIV/0!</v>
      </c>
      <c r="V206" s="22" t="e">
        <f t="shared" si="61"/>
        <v>#DIV/0!</v>
      </c>
      <c r="W206" s="23" t="e">
        <f t="shared" si="56"/>
        <v>#DIV/0!</v>
      </c>
      <c r="AC206" s="7">
        <f t="shared" si="66"/>
        <v>25</v>
      </c>
      <c r="AD206" s="20">
        <f t="shared" si="67"/>
        <v>0</v>
      </c>
      <c r="AE206" s="22">
        <f t="shared" si="62"/>
        <v>0</v>
      </c>
      <c r="AF206" s="22">
        <f t="shared" si="63"/>
        <v>0</v>
      </c>
      <c r="AG206" s="23">
        <f t="shared" si="68"/>
        <v>0</v>
      </c>
    </row>
    <row r="207" spans="1:33" x14ac:dyDescent="0.2">
      <c r="A207" s="29"/>
      <c r="B207" s="67"/>
      <c r="C207" s="67"/>
      <c r="D207" s="67"/>
      <c r="E207" s="67"/>
      <c r="S207" s="7">
        <f t="shared" si="64"/>
        <v>26</v>
      </c>
      <c r="T207" s="20" t="e">
        <f t="shared" si="65"/>
        <v>#DIV/0!</v>
      </c>
      <c r="U207" s="21" t="e">
        <f t="shared" si="60"/>
        <v>#DIV/0!</v>
      </c>
      <c r="V207" s="22" t="e">
        <f t="shared" si="61"/>
        <v>#DIV/0!</v>
      </c>
      <c r="W207" s="23" t="e">
        <f t="shared" si="56"/>
        <v>#DIV/0!</v>
      </c>
      <c r="AC207" s="7">
        <f t="shared" si="66"/>
        <v>26</v>
      </c>
      <c r="AD207" s="20">
        <f t="shared" si="67"/>
        <v>0</v>
      </c>
      <c r="AE207" s="22">
        <f t="shared" si="62"/>
        <v>0</v>
      </c>
      <c r="AF207" s="22">
        <f t="shared" si="63"/>
        <v>0</v>
      </c>
      <c r="AG207" s="23">
        <f t="shared" si="68"/>
        <v>0</v>
      </c>
    </row>
    <row r="208" spans="1:33" x14ac:dyDescent="0.2">
      <c r="A208" s="29"/>
      <c r="B208" s="67"/>
      <c r="C208" s="67"/>
      <c r="D208" s="67"/>
      <c r="E208" s="67"/>
      <c r="S208" s="7">
        <f t="shared" si="64"/>
        <v>27</v>
      </c>
      <c r="T208" s="20" t="e">
        <f t="shared" si="65"/>
        <v>#DIV/0!</v>
      </c>
      <c r="U208" s="21" t="e">
        <f t="shared" si="60"/>
        <v>#DIV/0!</v>
      </c>
      <c r="V208" s="22" t="e">
        <f t="shared" si="61"/>
        <v>#DIV/0!</v>
      </c>
      <c r="W208" s="23" t="e">
        <f t="shared" si="56"/>
        <v>#DIV/0!</v>
      </c>
      <c r="AC208" s="7">
        <f t="shared" si="66"/>
        <v>27</v>
      </c>
      <c r="AD208" s="20">
        <f t="shared" si="67"/>
        <v>0</v>
      </c>
      <c r="AE208" s="22">
        <f t="shared" si="62"/>
        <v>0</v>
      </c>
      <c r="AF208" s="22">
        <f t="shared" si="63"/>
        <v>0</v>
      </c>
      <c r="AG208" s="23">
        <f t="shared" si="68"/>
        <v>0</v>
      </c>
    </row>
    <row r="209" spans="1:33" x14ac:dyDescent="0.2">
      <c r="A209" s="29"/>
      <c r="B209" s="67"/>
      <c r="C209" s="67"/>
      <c r="D209" s="67"/>
      <c r="E209" s="67"/>
      <c r="S209" s="7">
        <f t="shared" si="64"/>
        <v>28</v>
      </c>
      <c r="T209" s="20" t="e">
        <f t="shared" si="65"/>
        <v>#DIV/0!</v>
      </c>
      <c r="U209" s="21" t="e">
        <f t="shared" si="60"/>
        <v>#DIV/0!</v>
      </c>
      <c r="V209" s="22" t="e">
        <f t="shared" si="61"/>
        <v>#DIV/0!</v>
      </c>
      <c r="W209" s="23" t="e">
        <f t="shared" ref="W209:W272" si="69">SUM(U209:V209)</f>
        <v>#DIV/0!</v>
      </c>
      <c r="AC209" s="7">
        <f t="shared" si="66"/>
        <v>28</v>
      </c>
      <c r="AD209" s="20">
        <f t="shared" si="67"/>
        <v>0</v>
      </c>
      <c r="AE209" s="22">
        <f t="shared" si="62"/>
        <v>0</v>
      </c>
      <c r="AF209" s="22">
        <f t="shared" si="63"/>
        <v>0</v>
      </c>
      <c r="AG209" s="23">
        <f t="shared" si="68"/>
        <v>0</v>
      </c>
    </row>
    <row r="210" spans="1:33" x14ac:dyDescent="0.2">
      <c r="A210" s="29"/>
      <c r="B210" s="67"/>
      <c r="C210" s="67"/>
      <c r="D210" s="67"/>
      <c r="E210" s="67"/>
      <c r="S210" s="7">
        <f t="shared" si="64"/>
        <v>29</v>
      </c>
      <c r="T210" s="20" t="e">
        <f t="shared" si="65"/>
        <v>#DIV/0!</v>
      </c>
      <c r="U210" s="21" t="e">
        <f t="shared" si="60"/>
        <v>#DIV/0!</v>
      </c>
      <c r="V210" s="22" t="e">
        <f t="shared" si="61"/>
        <v>#DIV/0!</v>
      </c>
      <c r="W210" s="23" t="e">
        <f t="shared" si="69"/>
        <v>#DIV/0!</v>
      </c>
      <c r="AC210" s="7">
        <f t="shared" si="66"/>
        <v>29</v>
      </c>
      <c r="AD210" s="20">
        <f t="shared" si="67"/>
        <v>0</v>
      </c>
      <c r="AE210" s="22">
        <f t="shared" si="62"/>
        <v>0</v>
      </c>
      <c r="AF210" s="22">
        <f t="shared" si="63"/>
        <v>0</v>
      </c>
      <c r="AG210" s="23">
        <f t="shared" si="68"/>
        <v>0</v>
      </c>
    </row>
    <row r="211" spans="1:33" x14ac:dyDescent="0.2">
      <c r="A211" s="29"/>
      <c r="B211" s="67"/>
      <c r="C211" s="67"/>
      <c r="D211" s="67"/>
      <c r="E211" s="67"/>
      <c r="S211" s="7">
        <f t="shared" si="64"/>
        <v>30</v>
      </c>
      <c r="T211" s="20" t="e">
        <f t="shared" si="65"/>
        <v>#DIV/0!</v>
      </c>
      <c r="U211" s="21" t="e">
        <f t="shared" si="60"/>
        <v>#DIV/0!</v>
      </c>
      <c r="V211" s="22" t="e">
        <f t="shared" si="61"/>
        <v>#DIV/0!</v>
      </c>
      <c r="W211" s="23" t="e">
        <f t="shared" si="69"/>
        <v>#DIV/0!</v>
      </c>
      <c r="AC211" s="7">
        <f t="shared" si="66"/>
        <v>30</v>
      </c>
      <c r="AD211" s="20">
        <f t="shared" si="67"/>
        <v>0</v>
      </c>
      <c r="AE211" s="22">
        <f t="shared" si="62"/>
        <v>0</v>
      </c>
      <c r="AF211" s="22">
        <f t="shared" si="63"/>
        <v>0</v>
      </c>
      <c r="AG211" s="23">
        <f t="shared" si="68"/>
        <v>0</v>
      </c>
    </row>
    <row r="212" spans="1:33" x14ac:dyDescent="0.2">
      <c r="A212" s="29"/>
      <c r="B212" s="67"/>
      <c r="C212" s="67"/>
      <c r="D212" s="67"/>
      <c r="E212" s="67"/>
      <c r="S212" s="7">
        <f t="shared" si="64"/>
        <v>31</v>
      </c>
      <c r="T212" s="20" t="e">
        <f t="shared" si="65"/>
        <v>#DIV/0!</v>
      </c>
      <c r="U212" s="21" t="e">
        <f t="shared" si="60"/>
        <v>#DIV/0!</v>
      </c>
      <c r="V212" s="22" t="e">
        <f t="shared" si="61"/>
        <v>#DIV/0!</v>
      </c>
      <c r="W212" s="23" t="e">
        <f t="shared" si="69"/>
        <v>#DIV/0!</v>
      </c>
      <c r="AC212" s="7">
        <f t="shared" si="66"/>
        <v>31</v>
      </c>
      <c r="AD212" s="20">
        <f t="shared" si="67"/>
        <v>0</v>
      </c>
      <c r="AE212" s="22">
        <f t="shared" si="62"/>
        <v>0</v>
      </c>
      <c r="AF212" s="22">
        <f t="shared" si="63"/>
        <v>0</v>
      </c>
      <c r="AG212" s="23">
        <f t="shared" si="68"/>
        <v>0</v>
      </c>
    </row>
    <row r="213" spans="1:33" x14ac:dyDescent="0.2">
      <c r="A213" s="29"/>
      <c r="B213" s="67"/>
      <c r="C213" s="67"/>
      <c r="D213" s="67"/>
      <c r="E213" s="67"/>
      <c r="S213" s="7">
        <f t="shared" si="64"/>
        <v>32</v>
      </c>
      <c r="T213" s="20" t="e">
        <f t="shared" si="65"/>
        <v>#DIV/0!</v>
      </c>
      <c r="U213" s="21" t="e">
        <f t="shared" si="60"/>
        <v>#DIV/0!</v>
      </c>
      <c r="V213" s="22" t="e">
        <f t="shared" si="61"/>
        <v>#DIV/0!</v>
      </c>
      <c r="W213" s="23" t="e">
        <f t="shared" si="69"/>
        <v>#DIV/0!</v>
      </c>
      <c r="AC213" s="7">
        <f t="shared" si="66"/>
        <v>32</v>
      </c>
      <c r="AD213" s="20">
        <f t="shared" si="67"/>
        <v>0</v>
      </c>
      <c r="AE213" s="22">
        <f t="shared" si="62"/>
        <v>0</v>
      </c>
      <c r="AF213" s="22">
        <f t="shared" si="63"/>
        <v>0</v>
      </c>
      <c r="AG213" s="23">
        <f t="shared" si="68"/>
        <v>0</v>
      </c>
    </row>
    <row r="214" spans="1:33" x14ac:dyDescent="0.2">
      <c r="A214" s="29"/>
      <c r="B214" s="67"/>
      <c r="C214" s="67"/>
      <c r="D214" s="67"/>
      <c r="E214" s="67"/>
      <c r="S214" s="7">
        <f t="shared" si="64"/>
        <v>33</v>
      </c>
      <c r="T214" s="20" t="e">
        <f t="shared" si="65"/>
        <v>#DIV/0!</v>
      </c>
      <c r="U214" s="21" t="e">
        <f t="shared" si="60"/>
        <v>#DIV/0!</v>
      </c>
      <c r="V214" s="22" t="e">
        <f t="shared" si="61"/>
        <v>#DIV/0!</v>
      </c>
      <c r="W214" s="23" t="e">
        <f t="shared" si="69"/>
        <v>#DIV/0!</v>
      </c>
      <c r="AC214" s="7">
        <f t="shared" si="66"/>
        <v>33</v>
      </c>
      <c r="AD214" s="20">
        <f t="shared" si="67"/>
        <v>0</v>
      </c>
      <c r="AE214" s="22">
        <f t="shared" si="62"/>
        <v>0</v>
      </c>
      <c r="AF214" s="22">
        <f t="shared" si="63"/>
        <v>0</v>
      </c>
      <c r="AG214" s="23">
        <f t="shared" si="68"/>
        <v>0</v>
      </c>
    </row>
    <row r="215" spans="1:33" x14ac:dyDescent="0.2">
      <c r="A215" s="29"/>
      <c r="B215" s="67"/>
      <c r="C215" s="67"/>
      <c r="D215" s="67"/>
      <c r="E215" s="67"/>
      <c r="S215" s="7">
        <f t="shared" si="64"/>
        <v>34</v>
      </c>
      <c r="T215" s="20" t="e">
        <f t="shared" si="65"/>
        <v>#DIV/0!</v>
      </c>
      <c r="U215" s="21" t="e">
        <f t="shared" si="60"/>
        <v>#DIV/0!</v>
      </c>
      <c r="V215" s="22" t="e">
        <f t="shared" si="61"/>
        <v>#DIV/0!</v>
      </c>
      <c r="W215" s="23" t="e">
        <f t="shared" si="69"/>
        <v>#DIV/0!</v>
      </c>
      <c r="AC215" s="7">
        <f t="shared" si="66"/>
        <v>34</v>
      </c>
      <c r="AD215" s="20">
        <f t="shared" si="67"/>
        <v>0</v>
      </c>
      <c r="AE215" s="22">
        <f t="shared" si="62"/>
        <v>0</v>
      </c>
      <c r="AF215" s="22">
        <f t="shared" si="63"/>
        <v>0</v>
      </c>
      <c r="AG215" s="23">
        <f t="shared" si="68"/>
        <v>0</v>
      </c>
    </row>
    <row r="216" spans="1:33" x14ac:dyDescent="0.2">
      <c r="A216" s="29"/>
      <c r="B216" s="67"/>
      <c r="C216" s="67"/>
      <c r="D216" s="67"/>
      <c r="E216" s="67"/>
      <c r="S216" s="7">
        <f t="shared" si="64"/>
        <v>35</v>
      </c>
      <c r="T216" s="20" t="e">
        <f t="shared" si="65"/>
        <v>#DIV/0!</v>
      </c>
      <c r="U216" s="21" t="e">
        <f t="shared" si="60"/>
        <v>#DIV/0!</v>
      </c>
      <c r="V216" s="22" t="e">
        <f t="shared" si="61"/>
        <v>#DIV/0!</v>
      </c>
      <c r="W216" s="23" t="e">
        <f t="shared" si="69"/>
        <v>#DIV/0!</v>
      </c>
      <c r="AC216" s="7">
        <f t="shared" si="66"/>
        <v>35</v>
      </c>
      <c r="AD216" s="20">
        <f t="shared" si="67"/>
        <v>0</v>
      </c>
      <c r="AE216" s="22">
        <f t="shared" si="62"/>
        <v>0</v>
      </c>
      <c r="AF216" s="22">
        <f t="shared" si="63"/>
        <v>0</v>
      </c>
      <c r="AG216" s="23">
        <f t="shared" si="68"/>
        <v>0</v>
      </c>
    </row>
    <row r="217" spans="1:33" x14ac:dyDescent="0.2">
      <c r="A217" s="29"/>
      <c r="B217" s="67"/>
      <c r="C217" s="67"/>
      <c r="D217" s="67"/>
      <c r="E217" s="67"/>
      <c r="S217" s="7">
        <f t="shared" si="64"/>
        <v>36</v>
      </c>
      <c r="T217" s="20" t="e">
        <f t="shared" si="65"/>
        <v>#DIV/0!</v>
      </c>
      <c r="U217" s="21" t="e">
        <f t="shared" si="60"/>
        <v>#DIV/0!</v>
      </c>
      <c r="V217" s="22" t="e">
        <f t="shared" si="61"/>
        <v>#DIV/0!</v>
      </c>
      <c r="W217" s="23" t="e">
        <f t="shared" si="69"/>
        <v>#DIV/0!</v>
      </c>
      <c r="AC217" s="7">
        <f t="shared" si="66"/>
        <v>36</v>
      </c>
      <c r="AD217" s="20">
        <f t="shared" si="67"/>
        <v>0</v>
      </c>
      <c r="AE217" s="22">
        <f t="shared" si="62"/>
        <v>0</v>
      </c>
      <c r="AF217" s="22">
        <f t="shared" si="63"/>
        <v>0</v>
      </c>
      <c r="AG217" s="23">
        <f t="shared" si="68"/>
        <v>0</v>
      </c>
    </row>
    <row r="218" spans="1:33" x14ac:dyDescent="0.2">
      <c r="A218" s="29"/>
      <c r="B218" s="67"/>
      <c r="C218" s="67"/>
      <c r="D218" s="67"/>
      <c r="E218" s="67"/>
      <c r="S218" s="7">
        <f t="shared" si="64"/>
        <v>37</v>
      </c>
      <c r="T218" s="20" t="e">
        <f t="shared" si="65"/>
        <v>#DIV/0!</v>
      </c>
      <c r="U218" s="21" t="e">
        <f t="shared" si="60"/>
        <v>#DIV/0!</v>
      </c>
      <c r="V218" s="22" t="e">
        <f t="shared" si="61"/>
        <v>#DIV/0!</v>
      </c>
      <c r="W218" s="23" t="e">
        <f t="shared" si="69"/>
        <v>#DIV/0!</v>
      </c>
      <c r="AC218" s="7">
        <f t="shared" si="66"/>
        <v>37</v>
      </c>
      <c r="AD218" s="20">
        <f t="shared" si="67"/>
        <v>0</v>
      </c>
      <c r="AE218" s="22">
        <f t="shared" si="62"/>
        <v>0</v>
      </c>
      <c r="AF218" s="22">
        <f t="shared" si="63"/>
        <v>0</v>
      </c>
      <c r="AG218" s="23">
        <f t="shared" si="68"/>
        <v>0</v>
      </c>
    </row>
    <row r="219" spans="1:33" x14ac:dyDescent="0.2">
      <c r="A219" s="29"/>
      <c r="B219" s="67"/>
      <c r="C219" s="67"/>
      <c r="D219" s="67"/>
      <c r="E219" s="67"/>
      <c r="S219" s="7">
        <f t="shared" si="64"/>
        <v>38</v>
      </c>
      <c r="T219" s="20" t="e">
        <f t="shared" si="65"/>
        <v>#DIV/0!</v>
      </c>
      <c r="U219" s="21" t="e">
        <f t="shared" si="60"/>
        <v>#DIV/0!</v>
      </c>
      <c r="V219" s="22" t="e">
        <f t="shared" si="61"/>
        <v>#DIV/0!</v>
      </c>
      <c r="W219" s="23" t="e">
        <f t="shared" si="69"/>
        <v>#DIV/0!</v>
      </c>
      <c r="AC219" s="7">
        <f t="shared" si="66"/>
        <v>38</v>
      </c>
      <c r="AD219" s="20">
        <f t="shared" si="67"/>
        <v>0</v>
      </c>
      <c r="AE219" s="22">
        <f t="shared" si="62"/>
        <v>0</v>
      </c>
      <c r="AF219" s="22">
        <f t="shared" si="63"/>
        <v>0</v>
      </c>
      <c r="AG219" s="23">
        <f t="shared" si="68"/>
        <v>0</v>
      </c>
    </row>
    <row r="220" spans="1:33" x14ac:dyDescent="0.2">
      <c r="A220" s="29"/>
      <c r="B220" s="67"/>
      <c r="C220" s="67"/>
      <c r="D220" s="67"/>
      <c r="E220" s="67"/>
      <c r="S220" s="7">
        <f t="shared" si="64"/>
        <v>39</v>
      </c>
      <c r="T220" s="20" t="e">
        <f t="shared" si="65"/>
        <v>#DIV/0!</v>
      </c>
      <c r="U220" s="21" t="e">
        <f t="shared" si="60"/>
        <v>#DIV/0!</v>
      </c>
      <c r="V220" s="22" t="e">
        <f t="shared" si="61"/>
        <v>#DIV/0!</v>
      </c>
      <c r="W220" s="23" t="e">
        <f t="shared" si="69"/>
        <v>#DIV/0!</v>
      </c>
      <c r="AC220" s="7">
        <f t="shared" si="66"/>
        <v>39</v>
      </c>
      <c r="AD220" s="20">
        <f t="shared" si="67"/>
        <v>0</v>
      </c>
      <c r="AE220" s="22">
        <f t="shared" si="62"/>
        <v>0</v>
      </c>
      <c r="AF220" s="22">
        <f t="shared" si="63"/>
        <v>0</v>
      </c>
      <c r="AG220" s="23">
        <f t="shared" si="68"/>
        <v>0</v>
      </c>
    </row>
    <row r="221" spans="1:33" x14ac:dyDescent="0.2">
      <c r="A221" s="29"/>
      <c r="B221" s="67"/>
      <c r="C221" s="67"/>
      <c r="D221" s="67"/>
      <c r="E221" s="67"/>
      <c r="S221" s="7">
        <f t="shared" si="64"/>
        <v>40</v>
      </c>
      <c r="T221" s="20" t="e">
        <f t="shared" si="65"/>
        <v>#DIV/0!</v>
      </c>
      <c r="U221" s="21" t="e">
        <f t="shared" si="60"/>
        <v>#DIV/0!</v>
      </c>
      <c r="V221" s="22" t="e">
        <f t="shared" si="61"/>
        <v>#DIV/0!</v>
      </c>
      <c r="W221" s="23" t="e">
        <f t="shared" si="69"/>
        <v>#DIV/0!</v>
      </c>
      <c r="AC221" s="7">
        <f t="shared" si="66"/>
        <v>40</v>
      </c>
      <c r="AD221" s="20">
        <f t="shared" si="67"/>
        <v>0</v>
      </c>
      <c r="AE221" s="22">
        <f t="shared" si="62"/>
        <v>0</v>
      </c>
      <c r="AF221" s="22">
        <f t="shared" si="63"/>
        <v>0</v>
      </c>
      <c r="AG221" s="23">
        <f t="shared" si="68"/>
        <v>0</v>
      </c>
    </row>
    <row r="222" spans="1:33" x14ac:dyDescent="0.2">
      <c r="A222" s="29"/>
      <c r="B222" s="67"/>
      <c r="C222" s="67"/>
      <c r="D222" s="67"/>
      <c r="E222" s="67"/>
      <c r="S222" s="7">
        <f t="shared" si="64"/>
        <v>41</v>
      </c>
      <c r="T222" s="20" t="e">
        <f t="shared" si="65"/>
        <v>#DIV/0!</v>
      </c>
      <c r="U222" s="21" t="e">
        <f t="shared" si="60"/>
        <v>#DIV/0!</v>
      </c>
      <c r="V222" s="57"/>
      <c r="W222" s="23" t="e">
        <f t="shared" si="69"/>
        <v>#DIV/0!</v>
      </c>
      <c r="AC222" s="7">
        <f t="shared" si="66"/>
        <v>41</v>
      </c>
      <c r="AD222" s="20">
        <f t="shared" si="67"/>
        <v>0</v>
      </c>
      <c r="AE222" s="22">
        <f t="shared" si="62"/>
        <v>0</v>
      </c>
      <c r="AF222" s="57"/>
      <c r="AG222" s="23">
        <f t="shared" si="68"/>
        <v>0</v>
      </c>
    </row>
    <row r="223" spans="1:33" x14ac:dyDescent="0.2">
      <c r="A223" s="29"/>
      <c r="B223" s="67"/>
      <c r="C223" s="67"/>
      <c r="D223" s="67"/>
      <c r="E223" s="67"/>
      <c r="R223" s="9" t="str">
        <f>A14</f>
        <v>Investointi 5:</v>
      </c>
      <c r="S223" s="14">
        <f>F14</f>
        <v>0</v>
      </c>
      <c r="T223" s="15">
        <f>B14</f>
        <v>0</v>
      </c>
      <c r="U223" s="16" t="e">
        <f>(R225/12)*(12-E14+1)</f>
        <v>#DIV/0!</v>
      </c>
      <c r="V223" s="16" t="e">
        <f>T224*$B$34</f>
        <v>#DIV/0!</v>
      </c>
      <c r="W223" s="15" t="e">
        <f t="shared" si="69"/>
        <v>#DIV/0!</v>
      </c>
      <c r="AB223" s="29"/>
      <c r="AC223" s="68"/>
      <c r="AD223" s="67"/>
      <c r="AE223" s="69"/>
      <c r="AF223" s="69"/>
      <c r="AG223" s="67"/>
    </row>
    <row r="224" spans="1:33" x14ac:dyDescent="0.2">
      <c r="A224" s="29"/>
      <c r="B224" s="67"/>
      <c r="C224" s="67"/>
      <c r="D224" s="67"/>
      <c r="E224" s="67"/>
      <c r="R224" s="7" t="s">
        <v>23</v>
      </c>
      <c r="S224" s="7">
        <f>S223+1</f>
        <v>1</v>
      </c>
      <c r="T224" s="20" t="e">
        <f>T223-U223</f>
        <v>#DIV/0!</v>
      </c>
      <c r="U224" s="21" t="e">
        <f t="shared" ref="U224:U264" si="70">IF($R$225&lt;T224,$R$225,T224)</f>
        <v>#DIV/0!</v>
      </c>
      <c r="V224" s="22" t="e">
        <f t="shared" ref="V224:V263" si="71">T225*$B$34</f>
        <v>#DIV/0!</v>
      </c>
      <c r="W224" s="23" t="e">
        <f t="shared" si="69"/>
        <v>#DIV/0!</v>
      </c>
      <c r="AB224" s="29"/>
      <c r="AC224" s="29"/>
      <c r="AD224" s="67"/>
      <c r="AE224" s="69"/>
      <c r="AF224" s="69"/>
      <c r="AG224" s="67"/>
    </row>
    <row r="225" spans="1:33" x14ac:dyDescent="0.2">
      <c r="A225" s="29"/>
      <c r="B225" s="67"/>
      <c r="C225" s="67"/>
      <c r="D225" s="67"/>
      <c r="E225" s="67"/>
      <c r="R225" s="20" t="e">
        <f>B14/D14</f>
        <v>#DIV/0!</v>
      </c>
      <c r="S225" s="7">
        <f t="shared" ref="S225:S264" si="72">S224+1</f>
        <v>2</v>
      </c>
      <c r="T225" s="20" t="e">
        <f t="shared" ref="T225:T264" si="73">T224-U224</f>
        <v>#DIV/0!</v>
      </c>
      <c r="U225" s="21" t="e">
        <f t="shared" si="70"/>
        <v>#DIV/0!</v>
      </c>
      <c r="V225" s="22" t="e">
        <f t="shared" si="71"/>
        <v>#DIV/0!</v>
      </c>
      <c r="W225" s="23" t="e">
        <f t="shared" si="69"/>
        <v>#DIV/0!</v>
      </c>
      <c r="AB225" s="67"/>
      <c r="AC225" s="29"/>
      <c r="AD225" s="67"/>
      <c r="AE225" s="69"/>
      <c r="AF225" s="69"/>
      <c r="AG225" s="67"/>
    </row>
    <row r="226" spans="1:33" x14ac:dyDescent="0.2">
      <c r="A226" s="29"/>
      <c r="B226" s="67"/>
      <c r="C226" s="67"/>
      <c r="D226" s="67"/>
      <c r="E226" s="67"/>
      <c r="S226" s="7">
        <f t="shared" si="72"/>
        <v>3</v>
      </c>
      <c r="T226" s="20" t="e">
        <f t="shared" si="73"/>
        <v>#DIV/0!</v>
      </c>
      <c r="U226" s="21" t="e">
        <f t="shared" si="70"/>
        <v>#DIV/0!</v>
      </c>
      <c r="V226" s="22" t="e">
        <f t="shared" si="71"/>
        <v>#DIV/0!</v>
      </c>
      <c r="W226" s="23" t="e">
        <f t="shared" si="69"/>
        <v>#DIV/0!</v>
      </c>
      <c r="AB226" s="29"/>
      <c r="AC226" s="29"/>
      <c r="AD226" s="67"/>
      <c r="AE226" s="69"/>
      <c r="AF226" s="69"/>
      <c r="AG226" s="67"/>
    </row>
    <row r="227" spans="1:33" x14ac:dyDescent="0.2">
      <c r="A227" s="29"/>
      <c r="B227" s="67"/>
      <c r="C227" s="67"/>
      <c r="D227" s="67"/>
      <c r="E227" s="67"/>
      <c r="S227" s="7">
        <f t="shared" si="72"/>
        <v>4</v>
      </c>
      <c r="T227" s="20" t="e">
        <f t="shared" si="73"/>
        <v>#DIV/0!</v>
      </c>
      <c r="U227" s="21" t="e">
        <f t="shared" si="70"/>
        <v>#DIV/0!</v>
      </c>
      <c r="V227" s="22" t="e">
        <f t="shared" si="71"/>
        <v>#DIV/0!</v>
      </c>
      <c r="W227" s="23" t="e">
        <f t="shared" si="69"/>
        <v>#DIV/0!</v>
      </c>
      <c r="AB227" s="29"/>
      <c r="AC227" s="29"/>
      <c r="AD227" s="67"/>
      <c r="AE227" s="69"/>
      <c r="AF227" s="69"/>
      <c r="AG227" s="67"/>
    </row>
    <row r="228" spans="1:33" x14ac:dyDescent="0.2">
      <c r="A228" s="29"/>
      <c r="B228" s="67"/>
      <c r="C228" s="67"/>
      <c r="D228" s="67"/>
      <c r="E228" s="67"/>
      <c r="S228" s="7">
        <f t="shared" si="72"/>
        <v>5</v>
      </c>
      <c r="T228" s="20" t="e">
        <f t="shared" si="73"/>
        <v>#DIV/0!</v>
      </c>
      <c r="U228" s="21" t="e">
        <f t="shared" si="70"/>
        <v>#DIV/0!</v>
      </c>
      <c r="V228" s="22" t="e">
        <f t="shared" si="71"/>
        <v>#DIV/0!</v>
      </c>
      <c r="W228" s="23" t="e">
        <f t="shared" si="69"/>
        <v>#DIV/0!</v>
      </c>
      <c r="AB228" s="29"/>
      <c r="AC228" s="29"/>
      <c r="AD228" s="67"/>
      <c r="AE228" s="69"/>
      <c r="AF228" s="69"/>
      <c r="AG228" s="67"/>
    </row>
    <row r="229" spans="1:33" x14ac:dyDescent="0.2">
      <c r="A229" s="29"/>
      <c r="B229" s="67"/>
      <c r="C229" s="67"/>
      <c r="D229" s="67"/>
      <c r="E229" s="67"/>
      <c r="S229" s="7">
        <f t="shared" si="72"/>
        <v>6</v>
      </c>
      <c r="T229" s="20" t="e">
        <f t="shared" si="73"/>
        <v>#DIV/0!</v>
      </c>
      <c r="U229" s="21" t="e">
        <f t="shared" si="70"/>
        <v>#DIV/0!</v>
      </c>
      <c r="V229" s="22" t="e">
        <f t="shared" si="71"/>
        <v>#DIV/0!</v>
      </c>
      <c r="W229" s="23" t="e">
        <f t="shared" si="69"/>
        <v>#DIV/0!</v>
      </c>
      <c r="AB229" s="29"/>
      <c r="AC229" s="29"/>
      <c r="AD229" s="67"/>
      <c r="AE229" s="69"/>
      <c r="AF229" s="69"/>
      <c r="AG229" s="67"/>
    </row>
    <row r="230" spans="1:33" x14ac:dyDescent="0.2">
      <c r="A230" s="29"/>
      <c r="B230" s="67"/>
      <c r="C230" s="67"/>
      <c r="D230" s="67"/>
      <c r="E230" s="67"/>
      <c r="S230" s="7">
        <f t="shared" si="72"/>
        <v>7</v>
      </c>
      <c r="T230" s="20" t="e">
        <f t="shared" si="73"/>
        <v>#DIV/0!</v>
      </c>
      <c r="U230" s="21" t="e">
        <f t="shared" si="70"/>
        <v>#DIV/0!</v>
      </c>
      <c r="V230" s="22" t="e">
        <f t="shared" si="71"/>
        <v>#DIV/0!</v>
      </c>
      <c r="W230" s="23" t="e">
        <f t="shared" si="69"/>
        <v>#DIV/0!</v>
      </c>
      <c r="AB230" s="29"/>
      <c r="AC230" s="29"/>
      <c r="AD230" s="67"/>
      <c r="AE230" s="69"/>
      <c r="AF230" s="69"/>
      <c r="AG230" s="67"/>
    </row>
    <row r="231" spans="1:33" x14ac:dyDescent="0.2">
      <c r="A231" s="29"/>
      <c r="B231" s="67"/>
      <c r="C231" s="67"/>
      <c r="D231" s="67"/>
      <c r="E231" s="67"/>
      <c r="S231" s="7">
        <f t="shared" si="72"/>
        <v>8</v>
      </c>
      <c r="T231" s="20" t="e">
        <f t="shared" si="73"/>
        <v>#DIV/0!</v>
      </c>
      <c r="U231" s="21" t="e">
        <f t="shared" si="70"/>
        <v>#DIV/0!</v>
      </c>
      <c r="V231" s="22" t="e">
        <f t="shared" si="71"/>
        <v>#DIV/0!</v>
      </c>
      <c r="W231" s="23" t="e">
        <f t="shared" si="69"/>
        <v>#DIV/0!</v>
      </c>
      <c r="AB231" s="29"/>
      <c r="AC231" s="29"/>
      <c r="AD231" s="67"/>
      <c r="AE231" s="69"/>
      <c r="AF231" s="69"/>
      <c r="AG231" s="67"/>
    </row>
    <row r="232" spans="1:33" x14ac:dyDescent="0.2">
      <c r="A232" s="29"/>
      <c r="B232" s="67"/>
      <c r="C232" s="67"/>
      <c r="D232" s="67"/>
      <c r="E232" s="67"/>
      <c r="S232" s="7">
        <f t="shared" si="72"/>
        <v>9</v>
      </c>
      <c r="T232" s="20" t="e">
        <f t="shared" si="73"/>
        <v>#DIV/0!</v>
      </c>
      <c r="U232" s="21" t="e">
        <f t="shared" si="70"/>
        <v>#DIV/0!</v>
      </c>
      <c r="V232" s="22" t="e">
        <f t="shared" si="71"/>
        <v>#DIV/0!</v>
      </c>
      <c r="W232" s="23" t="e">
        <f t="shared" si="69"/>
        <v>#DIV/0!</v>
      </c>
      <c r="AB232" s="29"/>
      <c r="AC232" s="29"/>
      <c r="AD232" s="67"/>
      <c r="AE232" s="69"/>
      <c r="AF232" s="69"/>
      <c r="AG232" s="67"/>
    </row>
    <row r="233" spans="1:33" x14ac:dyDescent="0.2">
      <c r="A233" s="29"/>
      <c r="B233" s="67"/>
      <c r="C233" s="67"/>
      <c r="D233" s="67"/>
      <c r="E233" s="67"/>
      <c r="S233" s="7">
        <f t="shared" si="72"/>
        <v>10</v>
      </c>
      <c r="T233" s="20" t="e">
        <f t="shared" si="73"/>
        <v>#DIV/0!</v>
      </c>
      <c r="U233" s="21" t="e">
        <f t="shared" si="70"/>
        <v>#DIV/0!</v>
      </c>
      <c r="V233" s="22" t="e">
        <f t="shared" si="71"/>
        <v>#DIV/0!</v>
      </c>
      <c r="W233" s="23" t="e">
        <f t="shared" si="69"/>
        <v>#DIV/0!</v>
      </c>
      <c r="AB233" s="29"/>
      <c r="AC233" s="29"/>
      <c r="AD233" s="67"/>
      <c r="AE233" s="69"/>
      <c r="AF233" s="69"/>
      <c r="AG233" s="67"/>
    </row>
    <row r="234" spans="1:33" x14ac:dyDescent="0.2">
      <c r="A234" s="29"/>
      <c r="B234" s="67"/>
      <c r="C234" s="67"/>
      <c r="D234" s="67"/>
      <c r="E234" s="67"/>
      <c r="S234" s="7">
        <f t="shared" si="72"/>
        <v>11</v>
      </c>
      <c r="T234" s="20" t="e">
        <f t="shared" si="73"/>
        <v>#DIV/0!</v>
      </c>
      <c r="U234" s="21" t="e">
        <f t="shared" si="70"/>
        <v>#DIV/0!</v>
      </c>
      <c r="V234" s="22" t="e">
        <f t="shared" si="71"/>
        <v>#DIV/0!</v>
      </c>
      <c r="W234" s="23" t="e">
        <f t="shared" si="69"/>
        <v>#DIV/0!</v>
      </c>
      <c r="AB234" s="29"/>
      <c r="AC234" s="29"/>
      <c r="AD234" s="67"/>
      <c r="AE234" s="69"/>
      <c r="AF234" s="69"/>
      <c r="AG234" s="67"/>
    </row>
    <row r="235" spans="1:33" x14ac:dyDescent="0.2">
      <c r="A235" s="29"/>
      <c r="B235" s="67"/>
      <c r="C235" s="67"/>
      <c r="D235" s="67"/>
      <c r="E235" s="67"/>
      <c r="S235" s="7">
        <f t="shared" si="72"/>
        <v>12</v>
      </c>
      <c r="T235" s="20" t="e">
        <f t="shared" si="73"/>
        <v>#DIV/0!</v>
      </c>
      <c r="U235" s="21" t="e">
        <f t="shared" si="70"/>
        <v>#DIV/0!</v>
      </c>
      <c r="V235" s="22" t="e">
        <f t="shared" si="71"/>
        <v>#DIV/0!</v>
      </c>
      <c r="W235" s="23" t="e">
        <f t="shared" si="69"/>
        <v>#DIV/0!</v>
      </c>
      <c r="AB235" s="29"/>
      <c r="AC235" s="29"/>
      <c r="AD235" s="67"/>
      <c r="AE235" s="69"/>
      <c r="AF235" s="69"/>
      <c r="AG235" s="67"/>
    </row>
    <row r="236" spans="1:33" x14ac:dyDescent="0.2">
      <c r="A236" s="29"/>
      <c r="B236" s="67"/>
      <c r="C236" s="67"/>
      <c r="D236" s="67"/>
      <c r="E236" s="67"/>
      <c r="S236" s="7">
        <f t="shared" si="72"/>
        <v>13</v>
      </c>
      <c r="T236" s="20" t="e">
        <f t="shared" si="73"/>
        <v>#DIV/0!</v>
      </c>
      <c r="U236" s="21" t="e">
        <f t="shared" si="70"/>
        <v>#DIV/0!</v>
      </c>
      <c r="V236" s="22" t="e">
        <f t="shared" si="71"/>
        <v>#DIV/0!</v>
      </c>
      <c r="W236" s="23" t="e">
        <f t="shared" si="69"/>
        <v>#DIV/0!</v>
      </c>
      <c r="AB236" s="29"/>
      <c r="AC236" s="29"/>
      <c r="AD236" s="67"/>
      <c r="AE236" s="69"/>
      <c r="AF236" s="69"/>
      <c r="AG236" s="67"/>
    </row>
    <row r="237" spans="1:33" x14ac:dyDescent="0.2">
      <c r="A237" s="29"/>
      <c r="B237" s="67"/>
      <c r="C237" s="67"/>
      <c r="D237" s="67"/>
      <c r="E237" s="67"/>
      <c r="S237" s="7">
        <f t="shared" si="72"/>
        <v>14</v>
      </c>
      <c r="T237" s="20" t="e">
        <f t="shared" si="73"/>
        <v>#DIV/0!</v>
      </c>
      <c r="U237" s="21" t="e">
        <f t="shared" si="70"/>
        <v>#DIV/0!</v>
      </c>
      <c r="V237" s="22" t="e">
        <f t="shared" si="71"/>
        <v>#DIV/0!</v>
      </c>
      <c r="W237" s="23" t="e">
        <f t="shared" si="69"/>
        <v>#DIV/0!</v>
      </c>
      <c r="AB237" s="29"/>
      <c r="AC237" s="29"/>
      <c r="AD237" s="67"/>
      <c r="AE237" s="69"/>
      <c r="AF237" s="69"/>
      <c r="AG237" s="67"/>
    </row>
    <row r="238" spans="1:33" x14ac:dyDescent="0.2">
      <c r="A238" s="29"/>
      <c r="B238" s="67"/>
      <c r="C238" s="67"/>
      <c r="D238" s="67"/>
      <c r="E238" s="67"/>
      <c r="S238" s="7">
        <f t="shared" si="72"/>
        <v>15</v>
      </c>
      <c r="T238" s="20" t="e">
        <f t="shared" si="73"/>
        <v>#DIV/0!</v>
      </c>
      <c r="U238" s="21" t="e">
        <f t="shared" si="70"/>
        <v>#DIV/0!</v>
      </c>
      <c r="V238" s="22" t="e">
        <f t="shared" si="71"/>
        <v>#DIV/0!</v>
      </c>
      <c r="W238" s="23" t="e">
        <f t="shared" si="69"/>
        <v>#DIV/0!</v>
      </c>
      <c r="AB238" s="29"/>
      <c r="AC238" s="29"/>
      <c r="AD238" s="67"/>
      <c r="AE238" s="69"/>
      <c r="AF238" s="69"/>
      <c r="AG238" s="67"/>
    </row>
    <row r="239" spans="1:33" x14ac:dyDescent="0.2">
      <c r="A239" s="29"/>
      <c r="B239" s="67"/>
      <c r="C239" s="67"/>
      <c r="D239" s="67"/>
      <c r="E239" s="67"/>
      <c r="S239" s="7">
        <f t="shared" si="72"/>
        <v>16</v>
      </c>
      <c r="T239" s="20" t="e">
        <f t="shared" si="73"/>
        <v>#DIV/0!</v>
      </c>
      <c r="U239" s="21" t="e">
        <f t="shared" si="70"/>
        <v>#DIV/0!</v>
      </c>
      <c r="V239" s="22" t="e">
        <f t="shared" si="71"/>
        <v>#DIV/0!</v>
      </c>
      <c r="W239" s="23" t="e">
        <f t="shared" si="69"/>
        <v>#DIV/0!</v>
      </c>
      <c r="AB239" s="29"/>
      <c r="AC239" s="29"/>
      <c r="AD239" s="67"/>
      <c r="AE239" s="69"/>
      <c r="AF239" s="69"/>
      <c r="AG239" s="67"/>
    </row>
    <row r="240" spans="1:33" x14ac:dyDescent="0.2">
      <c r="A240" s="29"/>
      <c r="B240" s="67"/>
      <c r="C240" s="67"/>
      <c r="D240" s="67"/>
      <c r="E240" s="67"/>
      <c r="S240" s="7">
        <f t="shared" si="72"/>
        <v>17</v>
      </c>
      <c r="T240" s="20" t="e">
        <f t="shared" si="73"/>
        <v>#DIV/0!</v>
      </c>
      <c r="U240" s="21" t="e">
        <f t="shared" si="70"/>
        <v>#DIV/0!</v>
      </c>
      <c r="V240" s="22" t="e">
        <f t="shared" si="71"/>
        <v>#DIV/0!</v>
      </c>
      <c r="W240" s="23" t="e">
        <f t="shared" si="69"/>
        <v>#DIV/0!</v>
      </c>
      <c r="AB240" s="29"/>
      <c r="AC240" s="29"/>
      <c r="AD240" s="67"/>
      <c r="AE240" s="69"/>
      <c r="AF240" s="69"/>
      <c r="AG240" s="67"/>
    </row>
    <row r="241" spans="1:33" x14ac:dyDescent="0.2">
      <c r="A241" s="29"/>
      <c r="B241" s="67"/>
      <c r="C241" s="67"/>
      <c r="D241" s="67"/>
      <c r="E241" s="67"/>
      <c r="S241" s="7">
        <f t="shared" si="72"/>
        <v>18</v>
      </c>
      <c r="T241" s="20" t="e">
        <f t="shared" si="73"/>
        <v>#DIV/0!</v>
      </c>
      <c r="U241" s="21" t="e">
        <f t="shared" si="70"/>
        <v>#DIV/0!</v>
      </c>
      <c r="V241" s="22" t="e">
        <f t="shared" si="71"/>
        <v>#DIV/0!</v>
      </c>
      <c r="W241" s="23" t="e">
        <f t="shared" si="69"/>
        <v>#DIV/0!</v>
      </c>
      <c r="AB241" s="29"/>
      <c r="AC241" s="29"/>
      <c r="AD241" s="67"/>
      <c r="AE241" s="69"/>
      <c r="AF241" s="69"/>
      <c r="AG241" s="67"/>
    </row>
    <row r="242" spans="1:33" x14ac:dyDescent="0.2">
      <c r="A242" s="29"/>
      <c r="B242" s="67"/>
      <c r="C242" s="67"/>
      <c r="D242" s="67"/>
      <c r="E242" s="67"/>
      <c r="S242" s="7">
        <f t="shared" si="72"/>
        <v>19</v>
      </c>
      <c r="T242" s="20" t="e">
        <f t="shared" si="73"/>
        <v>#DIV/0!</v>
      </c>
      <c r="U242" s="21" t="e">
        <f t="shared" si="70"/>
        <v>#DIV/0!</v>
      </c>
      <c r="V242" s="22" t="e">
        <f t="shared" si="71"/>
        <v>#DIV/0!</v>
      </c>
      <c r="W242" s="23" t="e">
        <f t="shared" si="69"/>
        <v>#DIV/0!</v>
      </c>
      <c r="AB242" s="29"/>
      <c r="AC242" s="29"/>
      <c r="AD242" s="67"/>
      <c r="AE242" s="69"/>
      <c r="AF242" s="69"/>
      <c r="AG242" s="67"/>
    </row>
    <row r="243" spans="1:33" x14ac:dyDescent="0.2">
      <c r="A243" s="29"/>
      <c r="B243" s="67"/>
      <c r="C243" s="67"/>
      <c r="D243" s="67"/>
      <c r="E243" s="67"/>
      <c r="S243" s="7">
        <f t="shared" si="72"/>
        <v>20</v>
      </c>
      <c r="T243" s="20" t="e">
        <f t="shared" si="73"/>
        <v>#DIV/0!</v>
      </c>
      <c r="U243" s="21" t="e">
        <f t="shared" si="70"/>
        <v>#DIV/0!</v>
      </c>
      <c r="V243" s="22" t="e">
        <f t="shared" si="71"/>
        <v>#DIV/0!</v>
      </c>
      <c r="W243" s="23" t="e">
        <f t="shared" si="69"/>
        <v>#DIV/0!</v>
      </c>
      <c r="AB243" s="29"/>
      <c r="AC243" s="29"/>
      <c r="AD243" s="67"/>
      <c r="AE243" s="69"/>
      <c r="AF243" s="69"/>
      <c r="AG243" s="67"/>
    </row>
    <row r="244" spans="1:33" x14ac:dyDescent="0.2">
      <c r="A244" s="29"/>
      <c r="B244" s="67"/>
      <c r="C244" s="67"/>
      <c r="D244" s="67"/>
      <c r="E244" s="67"/>
      <c r="S244" s="7">
        <f t="shared" si="72"/>
        <v>21</v>
      </c>
      <c r="T244" s="20" t="e">
        <f t="shared" si="73"/>
        <v>#DIV/0!</v>
      </c>
      <c r="U244" s="21" t="e">
        <f t="shared" si="70"/>
        <v>#DIV/0!</v>
      </c>
      <c r="V244" s="22" t="e">
        <f t="shared" si="71"/>
        <v>#DIV/0!</v>
      </c>
      <c r="W244" s="23" t="e">
        <f t="shared" si="69"/>
        <v>#DIV/0!</v>
      </c>
      <c r="AB244" s="29"/>
      <c r="AC244" s="29"/>
      <c r="AD244" s="67"/>
      <c r="AE244" s="69"/>
      <c r="AF244" s="69"/>
      <c r="AG244" s="67"/>
    </row>
    <row r="245" spans="1:33" x14ac:dyDescent="0.2">
      <c r="A245" s="29"/>
      <c r="B245" s="67"/>
      <c r="C245" s="67"/>
      <c r="D245" s="67"/>
      <c r="E245" s="67"/>
      <c r="S245" s="7">
        <f t="shared" si="72"/>
        <v>22</v>
      </c>
      <c r="T245" s="20" t="e">
        <f t="shared" si="73"/>
        <v>#DIV/0!</v>
      </c>
      <c r="U245" s="21" t="e">
        <f t="shared" si="70"/>
        <v>#DIV/0!</v>
      </c>
      <c r="V245" s="22" t="e">
        <f t="shared" si="71"/>
        <v>#DIV/0!</v>
      </c>
      <c r="W245" s="23" t="e">
        <f t="shared" si="69"/>
        <v>#DIV/0!</v>
      </c>
      <c r="AB245" s="29"/>
      <c r="AC245" s="29"/>
      <c r="AD245" s="67"/>
      <c r="AE245" s="69"/>
      <c r="AF245" s="69"/>
      <c r="AG245" s="67"/>
    </row>
    <row r="246" spans="1:33" x14ac:dyDescent="0.2">
      <c r="A246" s="29"/>
      <c r="B246" s="67"/>
      <c r="C246" s="67"/>
      <c r="D246" s="67"/>
      <c r="E246" s="67"/>
      <c r="S246" s="7">
        <f t="shared" si="72"/>
        <v>23</v>
      </c>
      <c r="T246" s="20" t="e">
        <f t="shared" si="73"/>
        <v>#DIV/0!</v>
      </c>
      <c r="U246" s="21" t="e">
        <f t="shared" si="70"/>
        <v>#DIV/0!</v>
      </c>
      <c r="V246" s="22" t="e">
        <f t="shared" si="71"/>
        <v>#DIV/0!</v>
      </c>
      <c r="W246" s="23" t="e">
        <f t="shared" si="69"/>
        <v>#DIV/0!</v>
      </c>
      <c r="AB246" s="29"/>
      <c r="AC246" s="29"/>
      <c r="AD246" s="67"/>
      <c r="AE246" s="69"/>
      <c r="AF246" s="69"/>
      <c r="AG246" s="67"/>
    </row>
    <row r="247" spans="1:33" x14ac:dyDescent="0.2">
      <c r="A247" s="29"/>
      <c r="B247" s="67"/>
      <c r="C247" s="67"/>
      <c r="D247" s="67"/>
      <c r="E247" s="67"/>
      <c r="S247" s="7">
        <f t="shared" si="72"/>
        <v>24</v>
      </c>
      <c r="T247" s="20" t="e">
        <f t="shared" si="73"/>
        <v>#DIV/0!</v>
      </c>
      <c r="U247" s="21" t="e">
        <f t="shared" si="70"/>
        <v>#DIV/0!</v>
      </c>
      <c r="V247" s="22" t="e">
        <f t="shared" si="71"/>
        <v>#DIV/0!</v>
      </c>
      <c r="W247" s="23" t="e">
        <f t="shared" si="69"/>
        <v>#DIV/0!</v>
      </c>
      <c r="AB247" s="29"/>
      <c r="AC247" s="29"/>
      <c r="AD247" s="67"/>
      <c r="AE247" s="69"/>
      <c r="AF247" s="69"/>
      <c r="AG247" s="67"/>
    </row>
    <row r="248" spans="1:33" x14ac:dyDescent="0.2">
      <c r="A248" s="29"/>
      <c r="B248" s="67"/>
      <c r="C248" s="67"/>
      <c r="D248" s="67"/>
      <c r="E248" s="67"/>
      <c r="S248" s="7">
        <f t="shared" si="72"/>
        <v>25</v>
      </c>
      <c r="T248" s="20" t="e">
        <f t="shared" si="73"/>
        <v>#DIV/0!</v>
      </c>
      <c r="U248" s="21" t="e">
        <f t="shared" si="70"/>
        <v>#DIV/0!</v>
      </c>
      <c r="V248" s="22" t="e">
        <f t="shared" si="71"/>
        <v>#DIV/0!</v>
      </c>
      <c r="W248" s="23" t="e">
        <f t="shared" si="69"/>
        <v>#DIV/0!</v>
      </c>
      <c r="AB248" s="29"/>
      <c r="AC248" s="29"/>
      <c r="AD248" s="67"/>
      <c r="AE248" s="69"/>
      <c r="AF248" s="69"/>
      <c r="AG248" s="67"/>
    </row>
    <row r="249" spans="1:33" x14ac:dyDescent="0.2">
      <c r="A249" s="29"/>
      <c r="B249" s="67"/>
      <c r="C249" s="67"/>
      <c r="D249" s="67"/>
      <c r="E249" s="67"/>
      <c r="S249" s="7">
        <f t="shared" si="72"/>
        <v>26</v>
      </c>
      <c r="T249" s="20" t="e">
        <f t="shared" si="73"/>
        <v>#DIV/0!</v>
      </c>
      <c r="U249" s="21" t="e">
        <f t="shared" si="70"/>
        <v>#DIV/0!</v>
      </c>
      <c r="V249" s="22" t="e">
        <f t="shared" si="71"/>
        <v>#DIV/0!</v>
      </c>
      <c r="W249" s="23" t="e">
        <f t="shared" si="69"/>
        <v>#DIV/0!</v>
      </c>
      <c r="AB249" s="29"/>
      <c r="AC249" s="29"/>
      <c r="AD249" s="67"/>
      <c r="AE249" s="69"/>
      <c r="AF249" s="69"/>
      <c r="AG249" s="67"/>
    </row>
    <row r="250" spans="1:33" x14ac:dyDescent="0.2">
      <c r="A250" s="29"/>
      <c r="B250" s="67"/>
      <c r="C250" s="67"/>
      <c r="D250" s="67"/>
      <c r="E250" s="67"/>
      <c r="S250" s="7">
        <f t="shared" si="72"/>
        <v>27</v>
      </c>
      <c r="T250" s="20" t="e">
        <f t="shared" si="73"/>
        <v>#DIV/0!</v>
      </c>
      <c r="U250" s="21" t="e">
        <f t="shared" si="70"/>
        <v>#DIV/0!</v>
      </c>
      <c r="V250" s="22" t="e">
        <f t="shared" si="71"/>
        <v>#DIV/0!</v>
      </c>
      <c r="W250" s="23" t="e">
        <f t="shared" si="69"/>
        <v>#DIV/0!</v>
      </c>
      <c r="AB250" s="29"/>
      <c r="AC250" s="29"/>
      <c r="AD250" s="67"/>
      <c r="AE250" s="69"/>
      <c r="AF250" s="69"/>
      <c r="AG250" s="67"/>
    </row>
    <row r="251" spans="1:33" x14ac:dyDescent="0.2">
      <c r="A251" s="29"/>
      <c r="B251" s="67"/>
      <c r="C251" s="67"/>
      <c r="D251" s="67"/>
      <c r="E251" s="67"/>
      <c r="S251" s="7">
        <f t="shared" si="72"/>
        <v>28</v>
      </c>
      <c r="T251" s="20" t="e">
        <f t="shared" si="73"/>
        <v>#DIV/0!</v>
      </c>
      <c r="U251" s="21" t="e">
        <f t="shared" si="70"/>
        <v>#DIV/0!</v>
      </c>
      <c r="V251" s="22" t="e">
        <f t="shared" si="71"/>
        <v>#DIV/0!</v>
      </c>
      <c r="W251" s="23" t="e">
        <f t="shared" si="69"/>
        <v>#DIV/0!</v>
      </c>
      <c r="AB251" s="29"/>
      <c r="AC251" s="29"/>
      <c r="AD251" s="67"/>
      <c r="AE251" s="69"/>
      <c r="AF251" s="69"/>
      <c r="AG251" s="67"/>
    </row>
    <row r="252" spans="1:33" x14ac:dyDescent="0.2">
      <c r="A252" s="29"/>
      <c r="B252" s="67"/>
      <c r="C252" s="67"/>
      <c r="D252" s="67"/>
      <c r="E252" s="67"/>
      <c r="S252" s="7">
        <f t="shared" si="72"/>
        <v>29</v>
      </c>
      <c r="T252" s="20" t="e">
        <f t="shared" si="73"/>
        <v>#DIV/0!</v>
      </c>
      <c r="U252" s="21" t="e">
        <f t="shared" si="70"/>
        <v>#DIV/0!</v>
      </c>
      <c r="V252" s="22" t="e">
        <f t="shared" si="71"/>
        <v>#DIV/0!</v>
      </c>
      <c r="W252" s="23" t="e">
        <f t="shared" si="69"/>
        <v>#DIV/0!</v>
      </c>
      <c r="AB252" s="29"/>
      <c r="AC252" s="29"/>
      <c r="AD252" s="67"/>
      <c r="AE252" s="69"/>
      <c r="AF252" s="69"/>
      <c r="AG252" s="67"/>
    </row>
    <row r="253" spans="1:33" x14ac:dyDescent="0.2">
      <c r="A253" s="29"/>
      <c r="B253" s="67"/>
      <c r="C253" s="67"/>
      <c r="D253" s="67"/>
      <c r="E253" s="67"/>
      <c r="S253" s="7">
        <f t="shared" si="72"/>
        <v>30</v>
      </c>
      <c r="T253" s="20" t="e">
        <f t="shared" si="73"/>
        <v>#DIV/0!</v>
      </c>
      <c r="U253" s="21" t="e">
        <f t="shared" si="70"/>
        <v>#DIV/0!</v>
      </c>
      <c r="V253" s="22" t="e">
        <f t="shared" si="71"/>
        <v>#DIV/0!</v>
      </c>
      <c r="W253" s="23" t="e">
        <f t="shared" si="69"/>
        <v>#DIV/0!</v>
      </c>
      <c r="AB253" s="29"/>
      <c r="AC253" s="29"/>
      <c r="AD253" s="67"/>
      <c r="AE253" s="69"/>
      <c r="AF253" s="69"/>
      <c r="AG253" s="67"/>
    </row>
    <row r="254" spans="1:33" x14ac:dyDescent="0.2">
      <c r="A254" s="29"/>
      <c r="B254" s="67"/>
      <c r="C254" s="67"/>
      <c r="D254" s="67"/>
      <c r="E254" s="67"/>
      <c r="S254" s="7">
        <f t="shared" si="72"/>
        <v>31</v>
      </c>
      <c r="T254" s="20" t="e">
        <f t="shared" si="73"/>
        <v>#DIV/0!</v>
      </c>
      <c r="U254" s="21" t="e">
        <f t="shared" si="70"/>
        <v>#DIV/0!</v>
      </c>
      <c r="V254" s="22" t="e">
        <f t="shared" si="71"/>
        <v>#DIV/0!</v>
      </c>
      <c r="W254" s="23" t="e">
        <f t="shared" si="69"/>
        <v>#DIV/0!</v>
      </c>
      <c r="AB254" s="29"/>
      <c r="AC254" s="29"/>
      <c r="AD254" s="67"/>
      <c r="AE254" s="69"/>
      <c r="AF254" s="69"/>
      <c r="AG254" s="67"/>
    </row>
    <row r="255" spans="1:33" x14ac:dyDescent="0.2">
      <c r="A255" s="29"/>
      <c r="B255" s="67"/>
      <c r="C255" s="67"/>
      <c r="D255" s="67"/>
      <c r="E255" s="67"/>
      <c r="S255" s="7">
        <f t="shared" si="72"/>
        <v>32</v>
      </c>
      <c r="T255" s="20" t="e">
        <f t="shared" si="73"/>
        <v>#DIV/0!</v>
      </c>
      <c r="U255" s="21" t="e">
        <f t="shared" si="70"/>
        <v>#DIV/0!</v>
      </c>
      <c r="V255" s="22" t="e">
        <f t="shared" si="71"/>
        <v>#DIV/0!</v>
      </c>
      <c r="W255" s="23" t="e">
        <f t="shared" si="69"/>
        <v>#DIV/0!</v>
      </c>
      <c r="AB255" s="29"/>
      <c r="AC255" s="29"/>
      <c r="AD255" s="67"/>
      <c r="AE255" s="69"/>
      <c r="AF255" s="69"/>
      <c r="AG255" s="67"/>
    </row>
    <row r="256" spans="1:33" x14ac:dyDescent="0.2">
      <c r="A256" s="29"/>
      <c r="B256" s="67"/>
      <c r="C256" s="67"/>
      <c r="D256" s="67"/>
      <c r="E256" s="67"/>
      <c r="S256" s="7">
        <f t="shared" si="72"/>
        <v>33</v>
      </c>
      <c r="T256" s="20" t="e">
        <f t="shared" si="73"/>
        <v>#DIV/0!</v>
      </c>
      <c r="U256" s="21" t="e">
        <f t="shared" si="70"/>
        <v>#DIV/0!</v>
      </c>
      <c r="V256" s="22" t="e">
        <f t="shared" si="71"/>
        <v>#DIV/0!</v>
      </c>
      <c r="W256" s="23" t="e">
        <f t="shared" si="69"/>
        <v>#DIV/0!</v>
      </c>
      <c r="AB256" s="29"/>
      <c r="AC256" s="29"/>
      <c r="AD256" s="67"/>
      <c r="AE256" s="69"/>
      <c r="AF256" s="69"/>
      <c r="AG256" s="67"/>
    </row>
    <row r="257" spans="1:33" x14ac:dyDescent="0.2">
      <c r="A257" s="29"/>
      <c r="B257" s="67"/>
      <c r="C257" s="67"/>
      <c r="D257" s="67"/>
      <c r="E257" s="67"/>
      <c r="S257" s="7">
        <f t="shared" si="72"/>
        <v>34</v>
      </c>
      <c r="T257" s="20" t="e">
        <f t="shared" si="73"/>
        <v>#DIV/0!</v>
      </c>
      <c r="U257" s="21" t="e">
        <f t="shared" si="70"/>
        <v>#DIV/0!</v>
      </c>
      <c r="V257" s="22" t="e">
        <f t="shared" si="71"/>
        <v>#DIV/0!</v>
      </c>
      <c r="W257" s="23" t="e">
        <f t="shared" si="69"/>
        <v>#DIV/0!</v>
      </c>
      <c r="AB257" s="29"/>
      <c r="AC257" s="29"/>
      <c r="AD257" s="67"/>
      <c r="AE257" s="69"/>
      <c r="AF257" s="69"/>
      <c r="AG257" s="67"/>
    </row>
    <row r="258" spans="1:33" x14ac:dyDescent="0.2">
      <c r="A258" s="29"/>
      <c r="B258" s="67"/>
      <c r="C258" s="67"/>
      <c r="D258" s="67"/>
      <c r="E258" s="67"/>
      <c r="S258" s="7">
        <f t="shared" si="72"/>
        <v>35</v>
      </c>
      <c r="T258" s="20" t="e">
        <f t="shared" si="73"/>
        <v>#DIV/0!</v>
      </c>
      <c r="U258" s="21" t="e">
        <f t="shared" si="70"/>
        <v>#DIV/0!</v>
      </c>
      <c r="V258" s="22" t="e">
        <f t="shared" si="71"/>
        <v>#DIV/0!</v>
      </c>
      <c r="W258" s="23" t="e">
        <f t="shared" si="69"/>
        <v>#DIV/0!</v>
      </c>
      <c r="AB258" s="29"/>
      <c r="AC258" s="29"/>
      <c r="AD258" s="67"/>
      <c r="AE258" s="69"/>
      <c r="AF258" s="69"/>
      <c r="AG258" s="67"/>
    </row>
    <row r="259" spans="1:33" x14ac:dyDescent="0.2">
      <c r="A259" s="29"/>
      <c r="B259" s="67"/>
      <c r="C259" s="67"/>
      <c r="D259" s="67"/>
      <c r="E259" s="67"/>
      <c r="S259" s="7">
        <f t="shared" si="72"/>
        <v>36</v>
      </c>
      <c r="T259" s="20" t="e">
        <f t="shared" si="73"/>
        <v>#DIV/0!</v>
      </c>
      <c r="U259" s="21" t="e">
        <f t="shared" si="70"/>
        <v>#DIV/0!</v>
      </c>
      <c r="V259" s="22" t="e">
        <f t="shared" si="71"/>
        <v>#DIV/0!</v>
      </c>
      <c r="W259" s="23" t="e">
        <f t="shared" si="69"/>
        <v>#DIV/0!</v>
      </c>
      <c r="AB259" s="29"/>
      <c r="AC259" s="29"/>
      <c r="AD259" s="67"/>
      <c r="AE259" s="69"/>
      <c r="AF259" s="69"/>
      <c r="AG259" s="67"/>
    </row>
    <row r="260" spans="1:33" x14ac:dyDescent="0.2">
      <c r="A260" s="29"/>
      <c r="B260" s="67"/>
      <c r="C260" s="67"/>
      <c r="D260" s="67"/>
      <c r="E260" s="67"/>
      <c r="S260" s="7">
        <f t="shared" si="72"/>
        <v>37</v>
      </c>
      <c r="T260" s="20" t="e">
        <f t="shared" si="73"/>
        <v>#DIV/0!</v>
      </c>
      <c r="U260" s="21" t="e">
        <f t="shared" si="70"/>
        <v>#DIV/0!</v>
      </c>
      <c r="V260" s="22" t="e">
        <f t="shared" si="71"/>
        <v>#DIV/0!</v>
      </c>
      <c r="W260" s="23" t="e">
        <f t="shared" si="69"/>
        <v>#DIV/0!</v>
      </c>
      <c r="AB260" s="29"/>
      <c r="AC260" s="29"/>
      <c r="AD260" s="67"/>
      <c r="AE260" s="69"/>
      <c r="AF260" s="69"/>
      <c r="AG260" s="67"/>
    </row>
    <row r="261" spans="1:33" x14ac:dyDescent="0.2">
      <c r="A261" s="29"/>
      <c r="B261" s="67"/>
      <c r="C261" s="67"/>
      <c r="D261" s="67"/>
      <c r="E261" s="67"/>
      <c r="S261" s="7">
        <f t="shared" si="72"/>
        <v>38</v>
      </c>
      <c r="T261" s="20" t="e">
        <f t="shared" si="73"/>
        <v>#DIV/0!</v>
      </c>
      <c r="U261" s="21" t="e">
        <f t="shared" si="70"/>
        <v>#DIV/0!</v>
      </c>
      <c r="V261" s="22" t="e">
        <f t="shared" si="71"/>
        <v>#DIV/0!</v>
      </c>
      <c r="W261" s="23" t="e">
        <f t="shared" si="69"/>
        <v>#DIV/0!</v>
      </c>
      <c r="AB261" s="29"/>
      <c r="AC261" s="29"/>
      <c r="AD261" s="67"/>
      <c r="AE261" s="69"/>
      <c r="AF261" s="69"/>
      <c r="AG261" s="67"/>
    </row>
    <row r="262" spans="1:33" x14ac:dyDescent="0.2">
      <c r="A262" s="29"/>
      <c r="B262" s="67"/>
      <c r="C262" s="67"/>
      <c r="D262" s="67"/>
      <c r="E262" s="67"/>
      <c r="S262" s="7">
        <f t="shared" si="72"/>
        <v>39</v>
      </c>
      <c r="T262" s="20" t="e">
        <f t="shared" si="73"/>
        <v>#DIV/0!</v>
      </c>
      <c r="U262" s="21" t="e">
        <f t="shared" si="70"/>
        <v>#DIV/0!</v>
      </c>
      <c r="V262" s="22" t="e">
        <f t="shared" si="71"/>
        <v>#DIV/0!</v>
      </c>
      <c r="W262" s="23" t="e">
        <f t="shared" si="69"/>
        <v>#DIV/0!</v>
      </c>
      <c r="AB262" s="29"/>
      <c r="AC262" s="29"/>
      <c r="AD262" s="67"/>
      <c r="AE262" s="69"/>
      <c r="AF262" s="69"/>
      <c r="AG262" s="67"/>
    </row>
    <row r="263" spans="1:33" x14ac:dyDescent="0.2">
      <c r="A263" s="29"/>
      <c r="B263" s="67"/>
      <c r="C263" s="67"/>
      <c r="D263" s="67"/>
      <c r="E263" s="67"/>
      <c r="S263" s="7">
        <f t="shared" si="72"/>
        <v>40</v>
      </c>
      <c r="T263" s="20" t="e">
        <f t="shared" si="73"/>
        <v>#DIV/0!</v>
      </c>
      <c r="U263" s="21" t="e">
        <f t="shared" si="70"/>
        <v>#DIV/0!</v>
      </c>
      <c r="V263" s="22" t="e">
        <f t="shared" si="71"/>
        <v>#DIV/0!</v>
      </c>
      <c r="W263" s="23" t="e">
        <f t="shared" si="69"/>
        <v>#DIV/0!</v>
      </c>
      <c r="AB263" s="29"/>
      <c r="AC263" s="29"/>
      <c r="AD263" s="67"/>
      <c r="AE263" s="69"/>
      <c r="AF263" s="69"/>
      <c r="AG263" s="67"/>
    </row>
    <row r="264" spans="1:33" x14ac:dyDescent="0.2">
      <c r="A264" s="29"/>
      <c r="B264" s="67"/>
      <c r="C264" s="67"/>
      <c r="D264" s="67"/>
      <c r="E264" s="67"/>
      <c r="S264" s="7">
        <f t="shared" si="72"/>
        <v>41</v>
      </c>
      <c r="T264" s="20" t="e">
        <f t="shared" si="73"/>
        <v>#DIV/0!</v>
      </c>
      <c r="U264" s="21" t="e">
        <f t="shared" si="70"/>
        <v>#DIV/0!</v>
      </c>
      <c r="V264" s="57"/>
      <c r="W264" s="23" t="e">
        <f t="shared" si="69"/>
        <v>#DIV/0!</v>
      </c>
      <c r="AB264" s="29"/>
      <c r="AC264" s="29"/>
      <c r="AD264" s="67"/>
      <c r="AE264" s="69"/>
      <c r="AF264" s="70"/>
      <c r="AG264" s="67"/>
    </row>
    <row r="265" spans="1:33" x14ac:dyDescent="0.2">
      <c r="A265" s="29"/>
      <c r="B265" s="67"/>
      <c r="C265" s="67"/>
      <c r="D265" s="67"/>
      <c r="E265" s="67"/>
      <c r="R265" s="9" t="str">
        <f>A15</f>
        <v>Investointi 6:</v>
      </c>
      <c r="S265" s="14">
        <f>F15</f>
        <v>0</v>
      </c>
      <c r="T265" s="15">
        <f>B15</f>
        <v>0</v>
      </c>
      <c r="U265" s="16" t="e">
        <f>(R267/12)*(12-E15+1)</f>
        <v>#DIV/0!</v>
      </c>
      <c r="V265" s="16" t="e">
        <f>T266*$B$34</f>
        <v>#DIV/0!</v>
      </c>
      <c r="W265" s="15" t="e">
        <f>SUM(U265:V265)</f>
        <v>#DIV/0!</v>
      </c>
    </row>
    <row r="266" spans="1:33" x14ac:dyDescent="0.2">
      <c r="A266" s="29"/>
      <c r="B266" s="67"/>
      <c r="C266" s="67"/>
      <c r="D266" s="67"/>
      <c r="E266" s="67"/>
      <c r="R266" s="7" t="s">
        <v>23</v>
      </c>
      <c r="S266" s="7">
        <f>S265+1</f>
        <v>1</v>
      </c>
      <c r="T266" s="20" t="e">
        <f>T265-U265</f>
        <v>#DIV/0!</v>
      </c>
      <c r="U266" s="21" t="e">
        <f t="shared" ref="U266:U306" si="74">IF($R$267&lt;T266,$R$267,T266)</f>
        <v>#DIV/0!</v>
      </c>
      <c r="V266" s="22" t="e">
        <f t="shared" ref="V266:V305" si="75">T267*$B$34</f>
        <v>#DIV/0!</v>
      </c>
      <c r="W266" s="23" t="e">
        <f>SUM(U266:V266)</f>
        <v>#DIV/0!</v>
      </c>
    </row>
    <row r="267" spans="1:33" x14ac:dyDescent="0.2">
      <c r="A267" s="29"/>
      <c r="B267" s="67"/>
      <c r="C267" s="67"/>
      <c r="D267" s="67"/>
      <c r="E267" s="67"/>
      <c r="R267" s="20" t="e">
        <f>B15/D15</f>
        <v>#DIV/0!</v>
      </c>
      <c r="S267" s="7">
        <f t="shared" ref="S267:S306" si="76">S266+1</f>
        <v>2</v>
      </c>
      <c r="T267" s="20" t="e">
        <f t="shared" ref="T267:T306" si="77">T266-U266</f>
        <v>#DIV/0!</v>
      </c>
      <c r="U267" s="21" t="e">
        <f t="shared" si="74"/>
        <v>#DIV/0!</v>
      </c>
      <c r="V267" s="22" t="e">
        <f t="shared" si="75"/>
        <v>#DIV/0!</v>
      </c>
      <c r="W267" s="23" t="e">
        <f>SUM(U267:V267)</f>
        <v>#DIV/0!</v>
      </c>
    </row>
    <row r="268" spans="1:33" x14ac:dyDescent="0.2">
      <c r="A268" s="29"/>
      <c r="B268" s="67"/>
      <c r="C268" s="67"/>
      <c r="D268" s="67"/>
      <c r="E268" s="67"/>
      <c r="S268" s="7">
        <f t="shared" si="76"/>
        <v>3</v>
      </c>
      <c r="T268" s="20" t="e">
        <f t="shared" si="77"/>
        <v>#DIV/0!</v>
      </c>
      <c r="U268" s="21" t="e">
        <f t="shared" si="74"/>
        <v>#DIV/0!</v>
      </c>
      <c r="V268" s="22" t="e">
        <f t="shared" si="75"/>
        <v>#DIV/0!</v>
      </c>
      <c r="W268" s="23" t="e">
        <f t="shared" si="69"/>
        <v>#DIV/0!</v>
      </c>
    </row>
    <row r="269" spans="1:33" x14ac:dyDescent="0.2">
      <c r="A269" s="29"/>
      <c r="B269" s="67"/>
      <c r="C269" s="67"/>
      <c r="D269" s="67"/>
      <c r="E269" s="67"/>
      <c r="S269" s="7">
        <f t="shared" si="76"/>
        <v>4</v>
      </c>
      <c r="T269" s="20" t="e">
        <f t="shared" si="77"/>
        <v>#DIV/0!</v>
      </c>
      <c r="U269" s="21" t="e">
        <f t="shared" si="74"/>
        <v>#DIV/0!</v>
      </c>
      <c r="V269" s="22" t="e">
        <f t="shared" si="75"/>
        <v>#DIV/0!</v>
      </c>
      <c r="W269" s="23" t="e">
        <f t="shared" si="69"/>
        <v>#DIV/0!</v>
      </c>
    </row>
    <row r="270" spans="1:33" x14ac:dyDescent="0.2">
      <c r="A270" s="29"/>
      <c r="B270" s="67"/>
      <c r="C270" s="67"/>
      <c r="D270" s="67"/>
      <c r="E270" s="67"/>
      <c r="S270" s="7">
        <f t="shared" si="76"/>
        <v>5</v>
      </c>
      <c r="T270" s="20" t="e">
        <f t="shared" si="77"/>
        <v>#DIV/0!</v>
      </c>
      <c r="U270" s="21" t="e">
        <f t="shared" si="74"/>
        <v>#DIV/0!</v>
      </c>
      <c r="V270" s="22" t="e">
        <f t="shared" si="75"/>
        <v>#DIV/0!</v>
      </c>
      <c r="W270" s="23" t="e">
        <f t="shared" si="69"/>
        <v>#DIV/0!</v>
      </c>
    </row>
    <row r="271" spans="1:33" x14ac:dyDescent="0.2">
      <c r="A271" s="29"/>
      <c r="B271" s="67"/>
      <c r="C271" s="67"/>
      <c r="D271" s="67"/>
      <c r="E271" s="67"/>
      <c r="S271" s="7">
        <f t="shared" si="76"/>
        <v>6</v>
      </c>
      <c r="T271" s="20" t="e">
        <f t="shared" si="77"/>
        <v>#DIV/0!</v>
      </c>
      <c r="U271" s="21" t="e">
        <f t="shared" si="74"/>
        <v>#DIV/0!</v>
      </c>
      <c r="V271" s="22" t="e">
        <f t="shared" si="75"/>
        <v>#DIV/0!</v>
      </c>
      <c r="W271" s="23" t="e">
        <f t="shared" si="69"/>
        <v>#DIV/0!</v>
      </c>
    </row>
    <row r="272" spans="1:33" x14ac:dyDescent="0.2">
      <c r="A272" s="29"/>
      <c r="B272" s="67"/>
      <c r="C272" s="67"/>
      <c r="D272" s="67"/>
      <c r="E272" s="67"/>
      <c r="S272" s="7">
        <f t="shared" si="76"/>
        <v>7</v>
      </c>
      <c r="T272" s="20" t="e">
        <f t="shared" si="77"/>
        <v>#DIV/0!</v>
      </c>
      <c r="U272" s="21" t="e">
        <f t="shared" si="74"/>
        <v>#DIV/0!</v>
      </c>
      <c r="V272" s="22" t="e">
        <f t="shared" si="75"/>
        <v>#DIV/0!</v>
      </c>
      <c r="W272" s="23" t="e">
        <f t="shared" si="69"/>
        <v>#DIV/0!</v>
      </c>
    </row>
    <row r="273" spans="1:23" x14ac:dyDescent="0.2">
      <c r="A273" s="29"/>
      <c r="B273" s="67"/>
      <c r="C273" s="67"/>
      <c r="D273" s="67"/>
      <c r="E273" s="67"/>
      <c r="S273" s="7">
        <f t="shared" si="76"/>
        <v>8</v>
      </c>
      <c r="T273" s="20" t="e">
        <f t="shared" si="77"/>
        <v>#DIV/0!</v>
      </c>
      <c r="U273" s="21" t="e">
        <f t="shared" si="74"/>
        <v>#DIV/0!</v>
      </c>
      <c r="V273" s="22" t="e">
        <f t="shared" si="75"/>
        <v>#DIV/0!</v>
      </c>
      <c r="W273" s="23" t="e">
        <f t="shared" ref="W273:W336" si="78">SUM(U273:V273)</f>
        <v>#DIV/0!</v>
      </c>
    </row>
    <row r="274" spans="1:23" x14ac:dyDescent="0.2">
      <c r="A274" s="29"/>
      <c r="B274" s="67"/>
      <c r="C274" s="67"/>
      <c r="D274" s="67"/>
      <c r="E274" s="67"/>
      <c r="S274" s="7">
        <f t="shared" si="76"/>
        <v>9</v>
      </c>
      <c r="T274" s="20" t="e">
        <f t="shared" si="77"/>
        <v>#DIV/0!</v>
      </c>
      <c r="U274" s="21" t="e">
        <f t="shared" si="74"/>
        <v>#DIV/0!</v>
      </c>
      <c r="V274" s="22" t="e">
        <f t="shared" si="75"/>
        <v>#DIV/0!</v>
      </c>
      <c r="W274" s="23" t="e">
        <f t="shared" si="78"/>
        <v>#DIV/0!</v>
      </c>
    </row>
    <row r="275" spans="1:23" x14ac:dyDescent="0.2">
      <c r="A275" s="29"/>
      <c r="B275" s="67"/>
      <c r="C275" s="67"/>
      <c r="D275" s="67"/>
      <c r="E275" s="67"/>
      <c r="S275" s="7">
        <f t="shared" si="76"/>
        <v>10</v>
      </c>
      <c r="T275" s="20" t="e">
        <f t="shared" si="77"/>
        <v>#DIV/0!</v>
      </c>
      <c r="U275" s="21" t="e">
        <f t="shared" si="74"/>
        <v>#DIV/0!</v>
      </c>
      <c r="V275" s="22" t="e">
        <f t="shared" si="75"/>
        <v>#DIV/0!</v>
      </c>
      <c r="W275" s="23" t="e">
        <f t="shared" si="78"/>
        <v>#DIV/0!</v>
      </c>
    </row>
    <row r="276" spans="1:23" x14ac:dyDescent="0.2">
      <c r="A276" s="29"/>
      <c r="B276" s="67"/>
      <c r="C276" s="67"/>
      <c r="D276" s="67"/>
      <c r="E276" s="67"/>
      <c r="S276" s="7">
        <f t="shared" si="76"/>
        <v>11</v>
      </c>
      <c r="T276" s="20" t="e">
        <f t="shared" si="77"/>
        <v>#DIV/0!</v>
      </c>
      <c r="U276" s="21" t="e">
        <f t="shared" si="74"/>
        <v>#DIV/0!</v>
      </c>
      <c r="V276" s="22" t="e">
        <f t="shared" si="75"/>
        <v>#DIV/0!</v>
      </c>
      <c r="W276" s="23" t="e">
        <f t="shared" si="78"/>
        <v>#DIV/0!</v>
      </c>
    </row>
    <row r="277" spans="1:23" x14ac:dyDescent="0.2">
      <c r="A277" s="29"/>
      <c r="B277" s="67"/>
      <c r="C277" s="67"/>
      <c r="D277" s="67"/>
      <c r="E277" s="67"/>
      <c r="S277" s="7">
        <f t="shared" si="76"/>
        <v>12</v>
      </c>
      <c r="T277" s="20" t="e">
        <f t="shared" si="77"/>
        <v>#DIV/0!</v>
      </c>
      <c r="U277" s="21" t="e">
        <f t="shared" si="74"/>
        <v>#DIV/0!</v>
      </c>
      <c r="V277" s="22" t="e">
        <f t="shared" si="75"/>
        <v>#DIV/0!</v>
      </c>
      <c r="W277" s="23" t="e">
        <f t="shared" si="78"/>
        <v>#DIV/0!</v>
      </c>
    </row>
    <row r="278" spans="1:23" x14ac:dyDescent="0.2">
      <c r="S278" s="7">
        <f t="shared" si="76"/>
        <v>13</v>
      </c>
      <c r="T278" s="20" t="e">
        <f t="shared" si="77"/>
        <v>#DIV/0!</v>
      </c>
      <c r="U278" s="21" t="e">
        <f t="shared" si="74"/>
        <v>#DIV/0!</v>
      </c>
      <c r="V278" s="22" t="e">
        <f t="shared" si="75"/>
        <v>#DIV/0!</v>
      </c>
      <c r="W278" s="23" t="e">
        <f t="shared" si="78"/>
        <v>#DIV/0!</v>
      </c>
    </row>
    <row r="279" spans="1:23" x14ac:dyDescent="0.2">
      <c r="S279" s="7">
        <f t="shared" si="76"/>
        <v>14</v>
      </c>
      <c r="T279" s="20" t="e">
        <f t="shared" si="77"/>
        <v>#DIV/0!</v>
      </c>
      <c r="U279" s="21" t="e">
        <f t="shared" si="74"/>
        <v>#DIV/0!</v>
      </c>
      <c r="V279" s="22" t="e">
        <f t="shared" si="75"/>
        <v>#DIV/0!</v>
      </c>
      <c r="W279" s="23" t="e">
        <f t="shared" si="78"/>
        <v>#DIV/0!</v>
      </c>
    </row>
    <row r="280" spans="1:23" x14ac:dyDescent="0.2">
      <c r="S280" s="7">
        <f t="shared" si="76"/>
        <v>15</v>
      </c>
      <c r="T280" s="20" t="e">
        <f t="shared" si="77"/>
        <v>#DIV/0!</v>
      </c>
      <c r="U280" s="21" t="e">
        <f t="shared" si="74"/>
        <v>#DIV/0!</v>
      </c>
      <c r="V280" s="22" t="e">
        <f t="shared" si="75"/>
        <v>#DIV/0!</v>
      </c>
      <c r="W280" s="23" t="e">
        <f t="shared" si="78"/>
        <v>#DIV/0!</v>
      </c>
    </row>
    <row r="281" spans="1:23" x14ac:dyDescent="0.2">
      <c r="S281" s="7">
        <f t="shared" si="76"/>
        <v>16</v>
      </c>
      <c r="T281" s="20" t="e">
        <f t="shared" si="77"/>
        <v>#DIV/0!</v>
      </c>
      <c r="U281" s="21" t="e">
        <f t="shared" si="74"/>
        <v>#DIV/0!</v>
      </c>
      <c r="V281" s="22" t="e">
        <f t="shared" si="75"/>
        <v>#DIV/0!</v>
      </c>
      <c r="W281" s="23" t="e">
        <f t="shared" si="78"/>
        <v>#DIV/0!</v>
      </c>
    </row>
    <row r="282" spans="1:23" x14ac:dyDescent="0.2">
      <c r="S282" s="7">
        <f t="shared" si="76"/>
        <v>17</v>
      </c>
      <c r="T282" s="20" t="e">
        <f t="shared" si="77"/>
        <v>#DIV/0!</v>
      </c>
      <c r="U282" s="21" t="e">
        <f t="shared" si="74"/>
        <v>#DIV/0!</v>
      </c>
      <c r="V282" s="22" t="e">
        <f t="shared" si="75"/>
        <v>#DIV/0!</v>
      </c>
      <c r="W282" s="23" t="e">
        <f t="shared" si="78"/>
        <v>#DIV/0!</v>
      </c>
    </row>
    <row r="283" spans="1:23" x14ac:dyDescent="0.2">
      <c r="S283" s="7">
        <f t="shared" si="76"/>
        <v>18</v>
      </c>
      <c r="T283" s="20" t="e">
        <f t="shared" si="77"/>
        <v>#DIV/0!</v>
      </c>
      <c r="U283" s="21" t="e">
        <f t="shared" si="74"/>
        <v>#DIV/0!</v>
      </c>
      <c r="V283" s="22" t="e">
        <f t="shared" si="75"/>
        <v>#DIV/0!</v>
      </c>
      <c r="W283" s="23" t="e">
        <f t="shared" si="78"/>
        <v>#DIV/0!</v>
      </c>
    </row>
    <row r="284" spans="1:23" x14ac:dyDescent="0.2">
      <c r="S284" s="7">
        <f t="shared" si="76"/>
        <v>19</v>
      </c>
      <c r="T284" s="20" t="e">
        <f t="shared" si="77"/>
        <v>#DIV/0!</v>
      </c>
      <c r="U284" s="21" t="e">
        <f t="shared" si="74"/>
        <v>#DIV/0!</v>
      </c>
      <c r="V284" s="22" t="e">
        <f t="shared" si="75"/>
        <v>#DIV/0!</v>
      </c>
      <c r="W284" s="23" t="e">
        <f t="shared" si="78"/>
        <v>#DIV/0!</v>
      </c>
    </row>
    <row r="285" spans="1:23" x14ac:dyDescent="0.2">
      <c r="S285" s="7">
        <f t="shared" si="76"/>
        <v>20</v>
      </c>
      <c r="T285" s="20" t="e">
        <f t="shared" si="77"/>
        <v>#DIV/0!</v>
      </c>
      <c r="U285" s="21" t="e">
        <f t="shared" si="74"/>
        <v>#DIV/0!</v>
      </c>
      <c r="V285" s="22" t="e">
        <f t="shared" si="75"/>
        <v>#DIV/0!</v>
      </c>
      <c r="W285" s="23" t="e">
        <f t="shared" si="78"/>
        <v>#DIV/0!</v>
      </c>
    </row>
    <row r="286" spans="1:23" x14ac:dyDescent="0.2">
      <c r="S286" s="7">
        <f t="shared" si="76"/>
        <v>21</v>
      </c>
      <c r="T286" s="20" t="e">
        <f t="shared" si="77"/>
        <v>#DIV/0!</v>
      </c>
      <c r="U286" s="21" t="e">
        <f t="shared" si="74"/>
        <v>#DIV/0!</v>
      </c>
      <c r="V286" s="22" t="e">
        <f t="shared" si="75"/>
        <v>#DIV/0!</v>
      </c>
      <c r="W286" s="23" t="e">
        <f t="shared" si="78"/>
        <v>#DIV/0!</v>
      </c>
    </row>
    <row r="287" spans="1:23" x14ac:dyDescent="0.2">
      <c r="S287" s="7">
        <f t="shared" si="76"/>
        <v>22</v>
      </c>
      <c r="T287" s="20" t="e">
        <f t="shared" si="77"/>
        <v>#DIV/0!</v>
      </c>
      <c r="U287" s="21" t="e">
        <f t="shared" si="74"/>
        <v>#DIV/0!</v>
      </c>
      <c r="V287" s="22" t="e">
        <f t="shared" si="75"/>
        <v>#DIV/0!</v>
      </c>
      <c r="W287" s="23" t="e">
        <f t="shared" si="78"/>
        <v>#DIV/0!</v>
      </c>
    </row>
    <row r="288" spans="1:23" x14ac:dyDescent="0.2">
      <c r="S288" s="7">
        <f t="shared" si="76"/>
        <v>23</v>
      </c>
      <c r="T288" s="20" t="e">
        <f t="shared" si="77"/>
        <v>#DIV/0!</v>
      </c>
      <c r="U288" s="21" t="e">
        <f t="shared" si="74"/>
        <v>#DIV/0!</v>
      </c>
      <c r="V288" s="22" t="e">
        <f t="shared" si="75"/>
        <v>#DIV/0!</v>
      </c>
      <c r="W288" s="23" t="e">
        <f t="shared" si="78"/>
        <v>#DIV/0!</v>
      </c>
    </row>
    <row r="289" spans="19:23" x14ac:dyDescent="0.2">
      <c r="S289" s="7">
        <f t="shared" si="76"/>
        <v>24</v>
      </c>
      <c r="T289" s="20" t="e">
        <f t="shared" si="77"/>
        <v>#DIV/0!</v>
      </c>
      <c r="U289" s="21" t="e">
        <f t="shared" si="74"/>
        <v>#DIV/0!</v>
      </c>
      <c r="V289" s="22" t="e">
        <f t="shared" si="75"/>
        <v>#DIV/0!</v>
      </c>
      <c r="W289" s="23" t="e">
        <f t="shared" si="78"/>
        <v>#DIV/0!</v>
      </c>
    </row>
    <row r="290" spans="19:23" x14ac:dyDescent="0.2">
      <c r="S290" s="7">
        <f t="shared" si="76"/>
        <v>25</v>
      </c>
      <c r="T290" s="20" t="e">
        <f t="shared" si="77"/>
        <v>#DIV/0!</v>
      </c>
      <c r="U290" s="21" t="e">
        <f t="shared" si="74"/>
        <v>#DIV/0!</v>
      </c>
      <c r="V290" s="22" t="e">
        <f t="shared" si="75"/>
        <v>#DIV/0!</v>
      </c>
      <c r="W290" s="23" t="e">
        <f t="shared" si="78"/>
        <v>#DIV/0!</v>
      </c>
    </row>
    <row r="291" spans="19:23" x14ac:dyDescent="0.2">
      <c r="S291" s="7">
        <f t="shared" si="76"/>
        <v>26</v>
      </c>
      <c r="T291" s="20" t="e">
        <f t="shared" si="77"/>
        <v>#DIV/0!</v>
      </c>
      <c r="U291" s="21" t="e">
        <f t="shared" si="74"/>
        <v>#DIV/0!</v>
      </c>
      <c r="V291" s="22" t="e">
        <f t="shared" si="75"/>
        <v>#DIV/0!</v>
      </c>
      <c r="W291" s="23" t="e">
        <f t="shared" si="78"/>
        <v>#DIV/0!</v>
      </c>
    </row>
    <row r="292" spans="19:23" x14ac:dyDescent="0.2">
      <c r="S292" s="7">
        <f t="shared" si="76"/>
        <v>27</v>
      </c>
      <c r="T292" s="20" t="e">
        <f t="shared" si="77"/>
        <v>#DIV/0!</v>
      </c>
      <c r="U292" s="21" t="e">
        <f t="shared" si="74"/>
        <v>#DIV/0!</v>
      </c>
      <c r="V292" s="22" t="e">
        <f t="shared" si="75"/>
        <v>#DIV/0!</v>
      </c>
      <c r="W292" s="23" t="e">
        <f t="shared" si="78"/>
        <v>#DIV/0!</v>
      </c>
    </row>
    <row r="293" spans="19:23" x14ac:dyDescent="0.2">
      <c r="S293" s="7">
        <f t="shared" si="76"/>
        <v>28</v>
      </c>
      <c r="T293" s="20" t="e">
        <f t="shared" si="77"/>
        <v>#DIV/0!</v>
      </c>
      <c r="U293" s="21" t="e">
        <f t="shared" si="74"/>
        <v>#DIV/0!</v>
      </c>
      <c r="V293" s="22" t="e">
        <f t="shared" si="75"/>
        <v>#DIV/0!</v>
      </c>
      <c r="W293" s="23" t="e">
        <f t="shared" si="78"/>
        <v>#DIV/0!</v>
      </c>
    </row>
    <row r="294" spans="19:23" x14ac:dyDescent="0.2">
      <c r="S294" s="7">
        <f t="shared" si="76"/>
        <v>29</v>
      </c>
      <c r="T294" s="20" t="e">
        <f t="shared" si="77"/>
        <v>#DIV/0!</v>
      </c>
      <c r="U294" s="21" t="e">
        <f t="shared" si="74"/>
        <v>#DIV/0!</v>
      </c>
      <c r="V294" s="22" t="e">
        <f t="shared" si="75"/>
        <v>#DIV/0!</v>
      </c>
      <c r="W294" s="23" t="e">
        <f t="shared" si="78"/>
        <v>#DIV/0!</v>
      </c>
    </row>
    <row r="295" spans="19:23" x14ac:dyDescent="0.2">
      <c r="S295" s="7">
        <f t="shared" si="76"/>
        <v>30</v>
      </c>
      <c r="T295" s="20" t="e">
        <f t="shared" si="77"/>
        <v>#DIV/0!</v>
      </c>
      <c r="U295" s="21" t="e">
        <f t="shared" si="74"/>
        <v>#DIV/0!</v>
      </c>
      <c r="V295" s="22" t="e">
        <f t="shared" si="75"/>
        <v>#DIV/0!</v>
      </c>
      <c r="W295" s="23" t="e">
        <f t="shared" si="78"/>
        <v>#DIV/0!</v>
      </c>
    </row>
    <row r="296" spans="19:23" x14ac:dyDescent="0.2">
      <c r="S296" s="7">
        <f t="shared" si="76"/>
        <v>31</v>
      </c>
      <c r="T296" s="20" t="e">
        <f t="shared" si="77"/>
        <v>#DIV/0!</v>
      </c>
      <c r="U296" s="21" t="e">
        <f t="shared" si="74"/>
        <v>#DIV/0!</v>
      </c>
      <c r="V296" s="22" t="e">
        <f t="shared" si="75"/>
        <v>#DIV/0!</v>
      </c>
      <c r="W296" s="23" t="e">
        <f t="shared" si="78"/>
        <v>#DIV/0!</v>
      </c>
    </row>
    <row r="297" spans="19:23" x14ac:dyDescent="0.2">
      <c r="S297" s="7">
        <f t="shared" si="76"/>
        <v>32</v>
      </c>
      <c r="T297" s="20" t="e">
        <f t="shared" si="77"/>
        <v>#DIV/0!</v>
      </c>
      <c r="U297" s="21" t="e">
        <f t="shared" si="74"/>
        <v>#DIV/0!</v>
      </c>
      <c r="V297" s="22" t="e">
        <f t="shared" si="75"/>
        <v>#DIV/0!</v>
      </c>
      <c r="W297" s="23" t="e">
        <f t="shared" si="78"/>
        <v>#DIV/0!</v>
      </c>
    </row>
    <row r="298" spans="19:23" x14ac:dyDescent="0.2">
      <c r="S298" s="7">
        <f t="shared" si="76"/>
        <v>33</v>
      </c>
      <c r="T298" s="20" t="e">
        <f t="shared" si="77"/>
        <v>#DIV/0!</v>
      </c>
      <c r="U298" s="21" t="e">
        <f t="shared" si="74"/>
        <v>#DIV/0!</v>
      </c>
      <c r="V298" s="22" t="e">
        <f t="shared" si="75"/>
        <v>#DIV/0!</v>
      </c>
      <c r="W298" s="23" t="e">
        <f t="shared" si="78"/>
        <v>#DIV/0!</v>
      </c>
    </row>
    <row r="299" spans="19:23" x14ac:dyDescent="0.2">
      <c r="S299" s="7">
        <f t="shared" si="76"/>
        <v>34</v>
      </c>
      <c r="T299" s="20" t="e">
        <f t="shared" si="77"/>
        <v>#DIV/0!</v>
      </c>
      <c r="U299" s="21" t="e">
        <f t="shared" si="74"/>
        <v>#DIV/0!</v>
      </c>
      <c r="V299" s="22" t="e">
        <f t="shared" si="75"/>
        <v>#DIV/0!</v>
      </c>
      <c r="W299" s="23" t="e">
        <f t="shared" si="78"/>
        <v>#DIV/0!</v>
      </c>
    </row>
    <row r="300" spans="19:23" x14ac:dyDescent="0.2">
      <c r="S300" s="7">
        <f t="shared" si="76"/>
        <v>35</v>
      </c>
      <c r="T300" s="20" t="e">
        <f t="shared" si="77"/>
        <v>#DIV/0!</v>
      </c>
      <c r="U300" s="21" t="e">
        <f t="shared" si="74"/>
        <v>#DIV/0!</v>
      </c>
      <c r="V300" s="22" t="e">
        <f t="shared" si="75"/>
        <v>#DIV/0!</v>
      </c>
      <c r="W300" s="23" t="e">
        <f t="shared" si="78"/>
        <v>#DIV/0!</v>
      </c>
    </row>
    <row r="301" spans="19:23" x14ac:dyDescent="0.2">
      <c r="S301" s="7">
        <f t="shared" si="76"/>
        <v>36</v>
      </c>
      <c r="T301" s="20" t="e">
        <f t="shared" si="77"/>
        <v>#DIV/0!</v>
      </c>
      <c r="U301" s="21" t="e">
        <f t="shared" si="74"/>
        <v>#DIV/0!</v>
      </c>
      <c r="V301" s="22" t="e">
        <f t="shared" si="75"/>
        <v>#DIV/0!</v>
      </c>
      <c r="W301" s="23" t="e">
        <f t="shared" si="78"/>
        <v>#DIV/0!</v>
      </c>
    </row>
    <row r="302" spans="19:23" x14ac:dyDescent="0.2">
      <c r="S302" s="7">
        <f t="shared" si="76"/>
        <v>37</v>
      </c>
      <c r="T302" s="20" t="e">
        <f t="shared" si="77"/>
        <v>#DIV/0!</v>
      </c>
      <c r="U302" s="21" t="e">
        <f t="shared" si="74"/>
        <v>#DIV/0!</v>
      </c>
      <c r="V302" s="22" t="e">
        <f t="shared" si="75"/>
        <v>#DIV/0!</v>
      </c>
      <c r="W302" s="23" t="e">
        <f t="shared" si="78"/>
        <v>#DIV/0!</v>
      </c>
    </row>
    <row r="303" spans="19:23" x14ac:dyDescent="0.2">
      <c r="S303" s="7">
        <f t="shared" si="76"/>
        <v>38</v>
      </c>
      <c r="T303" s="20" t="e">
        <f t="shared" si="77"/>
        <v>#DIV/0!</v>
      </c>
      <c r="U303" s="21" t="e">
        <f t="shared" si="74"/>
        <v>#DIV/0!</v>
      </c>
      <c r="V303" s="22" t="e">
        <f t="shared" si="75"/>
        <v>#DIV/0!</v>
      </c>
      <c r="W303" s="23" t="e">
        <f t="shared" si="78"/>
        <v>#DIV/0!</v>
      </c>
    </row>
    <row r="304" spans="19:23" x14ac:dyDescent="0.2">
      <c r="S304" s="7">
        <f t="shared" si="76"/>
        <v>39</v>
      </c>
      <c r="T304" s="20" t="e">
        <f t="shared" si="77"/>
        <v>#DIV/0!</v>
      </c>
      <c r="U304" s="21" t="e">
        <f t="shared" si="74"/>
        <v>#DIV/0!</v>
      </c>
      <c r="V304" s="22" t="e">
        <f t="shared" si="75"/>
        <v>#DIV/0!</v>
      </c>
      <c r="W304" s="23" t="e">
        <f t="shared" si="78"/>
        <v>#DIV/0!</v>
      </c>
    </row>
    <row r="305" spans="18:23" x14ac:dyDescent="0.2">
      <c r="S305" s="7">
        <f t="shared" si="76"/>
        <v>40</v>
      </c>
      <c r="T305" s="20" t="e">
        <f t="shared" si="77"/>
        <v>#DIV/0!</v>
      </c>
      <c r="U305" s="21" t="e">
        <f t="shared" si="74"/>
        <v>#DIV/0!</v>
      </c>
      <c r="V305" s="22" t="e">
        <f t="shared" si="75"/>
        <v>#DIV/0!</v>
      </c>
      <c r="W305" s="23" t="e">
        <f t="shared" si="78"/>
        <v>#DIV/0!</v>
      </c>
    </row>
    <row r="306" spans="18:23" x14ac:dyDescent="0.2">
      <c r="S306" s="7">
        <f t="shared" si="76"/>
        <v>41</v>
      </c>
      <c r="T306" s="20" t="e">
        <f t="shared" si="77"/>
        <v>#DIV/0!</v>
      </c>
      <c r="U306" s="21" t="e">
        <f t="shared" si="74"/>
        <v>#DIV/0!</v>
      </c>
      <c r="V306" s="22"/>
      <c r="W306" s="23" t="e">
        <f t="shared" si="78"/>
        <v>#DIV/0!</v>
      </c>
    </row>
    <row r="307" spans="18:23" x14ac:dyDescent="0.2">
      <c r="R307" s="9" t="str">
        <f>A16</f>
        <v>Investointi 7:</v>
      </c>
      <c r="S307" s="14">
        <f>F16</f>
        <v>0</v>
      </c>
      <c r="T307" s="15">
        <f>B16</f>
        <v>0</v>
      </c>
      <c r="U307" s="16" t="e">
        <f>(R309/12)*(12-E16+1)</f>
        <v>#DIV/0!</v>
      </c>
      <c r="V307" s="16" t="e">
        <f>T308*$B$34</f>
        <v>#DIV/0!</v>
      </c>
      <c r="W307" s="15" t="e">
        <f t="shared" si="78"/>
        <v>#DIV/0!</v>
      </c>
    </row>
    <row r="308" spans="18:23" x14ac:dyDescent="0.2">
      <c r="R308" s="7" t="s">
        <v>23</v>
      </c>
      <c r="S308" s="7">
        <f>S307+1</f>
        <v>1</v>
      </c>
      <c r="T308" s="20" t="e">
        <f>T307-U307</f>
        <v>#DIV/0!</v>
      </c>
      <c r="U308" s="21" t="e">
        <f t="shared" ref="U308:U348" si="79">IF($R$309&lt;T308,$R$309,T308)</f>
        <v>#DIV/0!</v>
      </c>
      <c r="V308" s="22" t="e">
        <f t="shared" ref="V308:V347" si="80">T309*$B$34</f>
        <v>#DIV/0!</v>
      </c>
      <c r="W308" s="23" t="e">
        <f t="shared" si="78"/>
        <v>#DIV/0!</v>
      </c>
    </row>
    <row r="309" spans="18:23" x14ac:dyDescent="0.2">
      <c r="R309" s="20" t="e">
        <f>B16/D16</f>
        <v>#DIV/0!</v>
      </c>
      <c r="S309" s="7">
        <f t="shared" ref="S309:S348" si="81">S308+1</f>
        <v>2</v>
      </c>
      <c r="T309" s="20" t="e">
        <f t="shared" ref="T309:T348" si="82">T308-U308</f>
        <v>#DIV/0!</v>
      </c>
      <c r="U309" s="21" t="e">
        <f t="shared" si="79"/>
        <v>#DIV/0!</v>
      </c>
      <c r="V309" s="22" t="e">
        <f t="shared" si="80"/>
        <v>#DIV/0!</v>
      </c>
      <c r="W309" s="23" t="e">
        <f t="shared" si="78"/>
        <v>#DIV/0!</v>
      </c>
    </row>
    <row r="310" spans="18:23" x14ac:dyDescent="0.2">
      <c r="S310" s="7">
        <f t="shared" si="81"/>
        <v>3</v>
      </c>
      <c r="T310" s="20" t="e">
        <f t="shared" si="82"/>
        <v>#DIV/0!</v>
      </c>
      <c r="U310" s="21" t="e">
        <f t="shared" si="79"/>
        <v>#DIV/0!</v>
      </c>
      <c r="V310" s="22" t="e">
        <f t="shared" si="80"/>
        <v>#DIV/0!</v>
      </c>
      <c r="W310" s="23" t="e">
        <f t="shared" si="78"/>
        <v>#DIV/0!</v>
      </c>
    </row>
    <row r="311" spans="18:23" x14ac:dyDescent="0.2">
      <c r="S311" s="7">
        <f t="shared" si="81"/>
        <v>4</v>
      </c>
      <c r="T311" s="20" t="e">
        <f t="shared" si="82"/>
        <v>#DIV/0!</v>
      </c>
      <c r="U311" s="21" t="e">
        <f t="shared" si="79"/>
        <v>#DIV/0!</v>
      </c>
      <c r="V311" s="22" t="e">
        <f t="shared" si="80"/>
        <v>#DIV/0!</v>
      </c>
      <c r="W311" s="23" t="e">
        <f t="shared" si="78"/>
        <v>#DIV/0!</v>
      </c>
    </row>
    <row r="312" spans="18:23" x14ac:dyDescent="0.2">
      <c r="S312" s="7">
        <f t="shared" si="81"/>
        <v>5</v>
      </c>
      <c r="T312" s="20" t="e">
        <f t="shared" si="82"/>
        <v>#DIV/0!</v>
      </c>
      <c r="U312" s="21" t="e">
        <f t="shared" si="79"/>
        <v>#DIV/0!</v>
      </c>
      <c r="V312" s="22" t="e">
        <f t="shared" si="80"/>
        <v>#DIV/0!</v>
      </c>
      <c r="W312" s="23" t="e">
        <f t="shared" si="78"/>
        <v>#DIV/0!</v>
      </c>
    </row>
    <row r="313" spans="18:23" x14ac:dyDescent="0.2">
      <c r="S313" s="7">
        <f t="shared" si="81"/>
        <v>6</v>
      </c>
      <c r="T313" s="20" t="e">
        <f t="shared" si="82"/>
        <v>#DIV/0!</v>
      </c>
      <c r="U313" s="21" t="e">
        <f t="shared" si="79"/>
        <v>#DIV/0!</v>
      </c>
      <c r="V313" s="22" t="e">
        <f t="shared" si="80"/>
        <v>#DIV/0!</v>
      </c>
      <c r="W313" s="23" t="e">
        <f t="shared" si="78"/>
        <v>#DIV/0!</v>
      </c>
    </row>
    <row r="314" spans="18:23" x14ac:dyDescent="0.2">
      <c r="S314" s="7">
        <f t="shared" si="81"/>
        <v>7</v>
      </c>
      <c r="T314" s="20" t="e">
        <f t="shared" si="82"/>
        <v>#DIV/0!</v>
      </c>
      <c r="U314" s="21" t="e">
        <f t="shared" si="79"/>
        <v>#DIV/0!</v>
      </c>
      <c r="V314" s="22" t="e">
        <f t="shared" si="80"/>
        <v>#DIV/0!</v>
      </c>
      <c r="W314" s="23" t="e">
        <f t="shared" si="78"/>
        <v>#DIV/0!</v>
      </c>
    </row>
    <row r="315" spans="18:23" x14ac:dyDescent="0.2">
      <c r="S315" s="7">
        <f t="shared" si="81"/>
        <v>8</v>
      </c>
      <c r="T315" s="20" t="e">
        <f t="shared" si="82"/>
        <v>#DIV/0!</v>
      </c>
      <c r="U315" s="21" t="e">
        <f t="shared" si="79"/>
        <v>#DIV/0!</v>
      </c>
      <c r="V315" s="22" t="e">
        <f t="shared" si="80"/>
        <v>#DIV/0!</v>
      </c>
      <c r="W315" s="23" t="e">
        <f t="shared" si="78"/>
        <v>#DIV/0!</v>
      </c>
    </row>
    <row r="316" spans="18:23" x14ac:dyDescent="0.2">
      <c r="S316" s="7">
        <f t="shared" si="81"/>
        <v>9</v>
      </c>
      <c r="T316" s="20" t="e">
        <f t="shared" si="82"/>
        <v>#DIV/0!</v>
      </c>
      <c r="U316" s="21" t="e">
        <f t="shared" si="79"/>
        <v>#DIV/0!</v>
      </c>
      <c r="V316" s="22" t="e">
        <f t="shared" si="80"/>
        <v>#DIV/0!</v>
      </c>
      <c r="W316" s="23" t="e">
        <f t="shared" si="78"/>
        <v>#DIV/0!</v>
      </c>
    </row>
    <row r="317" spans="18:23" x14ac:dyDescent="0.2">
      <c r="S317" s="7">
        <f t="shared" si="81"/>
        <v>10</v>
      </c>
      <c r="T317" s="20" t="e">
        <f t="shared" si="82"/>
        <v>#DIV/0!</v>
      </c>
      <c r="U317" s="21" t="e">
        <f t="shared" si="79"/>
        <v>#DIV/0!</v>
      </c>
      <c r="V317" s="22" t="e">
        <f t="shared" si="80"/>
        <v>#DIV/0!</v>
      </c>
      <c r="W317" s="23" t="e">
        <f t="shared" si="78"/>
        <v>#DIV/0!</v>
      </c>
    </row>
    <row r="318" spans="18:23" x14ac:dyDescent="0.2">
      <c r="S318" s="7">
        <f t="shared" si="81"/>
        <v>11</v>
      </c>
      <c r="T318" s="20" t="e">
        <f t="shared" si="82"/>
        <v>#DIV/0!</v>
      </c>
      <c r="U318" s="21" t="e">
        <f t="shared" si="79"/>
        <v>#DIV/0!</v>
      </c>
      <c r="V318" s="22" t="e">
        <f t="shared" si="80"/>
        <v>#DIV/0!</v>
      </c>
      <c r="W318" s="23" t="e">
        <f t="shared" si="78"/>
        <v>#DIV/0!</v>
      </c>
    </row>
    <row r="319" spans="18:23" x14ac:dyDescent="0.2">
      <c r="S319" s="7">
        <f t="shared" si="81"/>
        <v>12</v>
      </c>
      <c r="T319" s="20" t="e">
        <f t="shared" si="82"/>
        <v>#DIV/0!</v>
      </c>
      <c r="U319" s="21" t="e">
        <f t="shared" si="79"/>
        <v>#DIV/0!</v>
      </c>
      <c r="V319" s="22" t="e">
        <f t="shared" si="80"/>
        <v>#DIV/0!</v>
      </c>
      <c r="W319" s="23" t="e">
        <f t="shared" si="78"/>
        <v>#DIV/0!</v>
      </c>
    </row>
    <row r="320" spans="18:23" x14ac:dyDescent="0.2">
      <c r="S320" s="7">
        <f t="shared" si="81"/>
        <v>13</v>
      </c>
      <c r="T320" s="20" t="e">
        <f t="shared" si="82"/>
        <v>#DIV/0!</v>
      </c>
      <c r="U320" s="21" t="e">
        <f t="shared" si="79"/>
        <v>#DIV/0!</v>
      </c>
      <c r="V320" s="22" t="e">
        <f t="shared" si="80"/>
        <v>#DIV/0!</v>
      </c>
      <c r="W320" s="23" t="e">
        <f t="shared" si="78"/>
        <v>#DIV/0!</v>
      </c>
    </row>
    <row r="321" spans="19:23" x14ac:dyDescent="0.2">
      <c r="S321" s="7">
        <f t="shared" si="81"/>
        <v>14</v>
      </c>
      <c r="T321" s="20" t="e">
        <f t="shared" si="82"/>
        <v>#DIV/0!</v>
      </c>
      <c r="U321" s="21" t="e">
        <f t="shared" si="79"/>
        <v>#DIV/0!</v>
      </c>
      <c r="V321" s="22" t="e">
        <f t="shared" si="80"/>
        <v>#DIV/0!</v>
      </c>
      <c r="W321" s="23" t="e">
        <f t="shared" si="78"/>
        <v>#DIV/0!</v>
      </c>
    </row>
    <row r="322" spans="19:23" x14ac:dyDescent="0.2">
      <c r="S322" s="7">
        <f t="shared" si="81"/>
        <v>15</v>
      </c>
      <c r="T322" s="20" t="e">
        <f t="shared" si="82"/>
        <v>#DIV/0!</v>
      </c>
      <c r="U322" s="21" t="e">
        <f t="shared" si="79"/>
        <v>#DIV/0!</v>
      </c>
      <c r="V322" s="22" t="e">
        <f t="shared" si="80"/>
        <v>#DIV/0!</v>
      </c>
      <c r="W322" s="23" t="e">
        <f t="shared" si="78"/>
        <v>#DIV/0!</v>
      </c>
    </row>
    <row r="323" spans="19:23" x14ac:dyDescent="0.2">
      <c r="S323" s="7">
        <f t="shared" si="81"/>
        <v>16</v>
      </c>
      <c r="T323" s="20" t="e">
        <f t="shared" si="82"/>
        <v>#DIV/0!</v>
      </c>
      <c r="U323" s="21" t="e">
        <f t="shared" si="79"/>
        <v>#DIV/0!</v>
      </c>
      <c r="V323" s="22" t="e">
        <f t="shared" si="80"/>
        <v>#DIV/0!</v>
      </c>
      <c r="W323" s="23" t="e">
        <f t="shared" si="78"/>
        <v>#DIV/0!</v>
      </c>
    </row>
    <row r="324" spans="19:23" x14ac:dyDescent="0.2">
      <c r="S324" s="7">
        <f t="shared" si="81"/>
        <v>17</v>
      </c>
      <c r="T324" s="20" t="e">
        <f t="shared" si="82"/>
        <v>#DIV/0!</v>
      </c>
      <c r="U324" s="21" t="e">
        <f t="shared" si="79"/>
        <v>#DIV/0!</v>
      </c>
      <c r="V324" s="22" t="e">
        <f t="shared" si="80"/>
        <v>#DIV/0!</v>
      </c>
      <c r="W324" s="23" t="e">
        <f t="shared" si="78"/>
        <v>#DIV/0!</v>
      </c>
    </row>
    <row r="325" spans="19:23" x14ac:dyDescent="0.2">
      <c r="S325" s="7">
        <f t="shared" si="81"/>
        <v>18</v>
      </c>
      <c r="T325" s="20" t="e">
        <f t="shared" si="82"/>
        <v>#DIV/0!</v>
      </c>
      <c r="U325" s="21" t="e">
        <f t="shared" si="79"/>
        <v>#DIV/0!</v>
      </c>
      <c r="V325" s="22" t="e">
        <f t="shared" si="80"/>
        <v>#DIV/0!</v>
      </c>
      <c r="W325" s="23" t="e">
        <f t="shared" si="78"/>
        <v>#DIV/0!</v>
      </c>
    </row>
    <row r="326" spans="19:23" x14ac:dyDescent="0.2">
      <c r="S326" s="7">
        <f t="shared" si="81"/>
        <v>19</v>
      </c>
      <c r="T326" s="20" t="e">
        <f t="shared" si="82"/>
        <v>#DIV/0!</v>
      </c>
      <c r="U326" s="21" t="e">
        <f t="shared" si="79"/>
        <v>#DIV/0!</v>
      </c>
      <c r="V326" s="22" t="e">
        <f t="shared" si="80"/>
        <v>#DIV/0!</v>
      </c>
      <c r="W326" s="23" t="e">
        <f t="shared" si="78"/>
        <v>#DIV/0!</v>
      </c>
    </row>
    <row r="327" spans="19:23" x14ac:dyDescent="0.2">
      <c r="S327" s="7">
        <f t="shared" si="81"/>
        <v>20</v>
      </c>
      <c r="T327" s="20" t="e">
        <f t="shared" si="82"/>
        <v>#DIV/0!</v>
      </c>
      <c r="U327" s="21" t="e">
        <f t="shared" si="79"/>
        <v>#DIV/0!</v>
      </c>
      <c r="V327" s="22" t="e">
        <f t="shared" si="80"/>
        <v>#DIV/0!</v>
      </c>
      <c r="W327" s="23" t="e">
        <f t="shared" si="78"/>
        <v>#DIV/0!</v>
      </c>
    </row>
    <row r="328" spans="19:23" x14ac:dyDescent="0.2">
      <c r="S328" s="7">
        <f t="shared" si="81"/>
        <v>21</v>
      </c>
      <c r="T328" s="20" t="e">
        <f t="shared" si="82"/>
        <v>#DIV/0!</v>
      </c>
      <c r="U328" s="21" t="e">
        <f t="shared" si="79"/>
        <v>#DIV/0!</v>
      </c>
      <c r="V328" s="22" t="e">
        <f t="shared" si="80"/>
        <v>#DIV/0!</v>
      </c>
      <c r="W328" s="23" t="e">
        <f t="shared" si="78"/>
        <v>#DIV/0!</v>
      </c>
    </row>
    <row r="329" spans="19:23" x14ac:dyDescent="0.2">
      <c r="S329" s="7">
        <f t="shared" si="81"/>
        <v>22</v>
      </c>
      <c r="T329" s="20" t="e">
        <f t="shared" si="82"/>
        <v>#DIV/0!</v>
      </c>
      <c r="U329" s="21" t="e">
        <f t="shared" si="79"/>
        <v>#DIV/0!</v>
      </c>
      <c r="V329" s="22" t="e">
        <f t="shared" si="80"/>
        <v>#DIV/0!</v>
      </c>
      <c r="W329" s="23" t="e">
        <f t="shared" si="78"/>
        <v>#DIV/0!</v>
      </c>
    </row>
    <row r="330" spans="19:23" x14ac:dyDescent="0.2">
      <c r="S330" s="7">
        <f t="shared" si="81"/>
        <v>23</v>
      </c>
      <c r="T330" s="20" t="e">
        <f t="shared" si="82"/>
        <v>#DIV/0!</v>
      </c>
      <c r="U330" s="21" t="e">
        <f t="shared" si="79"/>
        <v>#DIV/0!</v>
      </c>
      <c r="V330" s="22" t="e">
        <f t="shared" si="80"/>
        <v>#DIV/0!</v>
      </c>
      <c r="W330" s="23" t="e">
        <f t="shared" si="78"/>
        <v>#DIV/0!</v>
      </c>
    </row>
    <row r="331" spans="19:23" x14ac:dyDescent="0.2">
      <c r="S331" s="7">
        <f t="shared" si="81"/>
        <v>24</v>
      </c>
      <c r="T331" s="20" t="e">
        <f t="shared" si="82"/>
        <v>#DIV/0!</v>
      </c>
      <c r="U331" s="21" t="e">
        <f t="shared" si="79"/>
        <v>#DIV/0!</v>
      </c>
      <c r="V331" s="22" t="e">
        <f t="shared" si="80"/>
        <v>#DIV/0!</v>
      </c>
      <c r="W331" s="23" t="e">
        <f t="shared" si="78"/>
        <v>#DIV/0!</v>
      </c>
    </row>
    <row r="332" spans="19:23" x14ac:dyDescent="0.2">
      <c r="S332" s="7">
        <f t="shared" si="81"/>
        <v>25</v>
      </c>
      <c r="T332" s="20" t="e">
        <f t="shared" si="82"/>
        <v>#DIV/0!</v>
      </c>
      <c r="U332" s="21" t="e">
        <f t="shared" si="79"/>
        <v>#DIV/0!</v>
      </c>
      <c r="V332" s="22" t="e">
        <f t="shared" si="80"/>
        <v>#DIV/0!</v>
      </c>
      <c r="W332" s="23" t="e">
        <f t="shared" si="78"/>
        <v>#DIV/0!</v>
      </c>
    </row>
    <row r="333" spans="19:23" x14ac:dyDescent="0.2">
      <c r="S333" s="7">
        <f t="shared" si="81"/>
        <v>26</v>
      </c>
      <c r="T333" s="20" t="e">
        <f t="shared" si="82"/>
        <v>#DIV/0!</v>
      </c>
      <c r="U333" s="21" t="e">
        <f t="shared" si="79"/>
        <v>#DIV/0!</v>
      </c>
      <c r="V333" s="22" t="e">
        <f t="shared" si="80"/>
        <v>#DIV/0!</v>
      </c>
      <c r="W333" s="23" t="e">
        <f t="shared" si="78"/>
        <v>#DIV/0!</v>
      </c>
    </row>
    <row r="334" spans="19:23" x14ac:dyDescent="0.2">
      <c r="S334" s="7">
        <f t="shared" si="81"/>
        <v>27</v>
      </c>
      <c r="T334" s="20" t="e">
        <f t="shared" si="82"/>
        <v>#DIV/0!</v>
      </c>
      <c r="U334" s="21" t="e">
        <f t="shared" si="79"/>
        <v>#DIV/0!</v>
      </c>
      <c r="V334" s="22" t="e">
        <f t="shared" si="80"/>
        <v>#DIV/0!</v>
      </c>
      <c r="W334" s="23" t="e">
        <f t="shared" si="78"/>
        <v>#DIV/0!</v>
      </c>
    </row>
    <row r="335" spans="19:23" x14ac:dyDescent="0.2">
      <c r="S335" s="7">
        <f t="shared" si="81"/>
        <v>28</v>
      </c>
      <c r="T335" s="20" t="e">
        <f t="shared" si="82"/>
        <v>#DIV/0!</v>
      </c>
      <c r="U335" s="21" t="e">
        <f t="shared" si="79"/>
        <v>#DIV/0!</v>
      </c>
      <c r="V335" s="22" t="e">
        <f t="shared" si="80"/>
        <v>#DIV/0!</v>
      </c>
      <c r="W335" s="23" t="e">
        <f t="shared" si="78"/>
        <v>#DIV/0!</v>
      </c>
    </row>
    <row r="336" spans="19:23" x14ac:dyDescent="0.2">
      <c r="S336" s="7">
        <f t="shared" si="81"/>
        <v>29</v>
      </c>
      <c r="T336" s="20" t="e">
        <f t="shared" si="82"/>
        <v>#DIV/0!</v>
      </c>
      <c r="U336" s="21" t="e">
        <f t="shared" si="79"/>
        <v>#DIV/0!</v>
      </c>
      <c r="V336" s="22" t="e">
        <f t="shared" si="80"/>
        <v>#DIV/0!</v>
      </c>
      <c r="W336" s="23" t="e">
        <f t="shared" si="78"/>
        <v>#DIV/0!</v>
      </c>
    </row>
    <row r="337" spans="18:23" x14ac:dyDescent="0.2">
      <c r="S337" s="7">
        <f t="shared" si="81"/>
        <v>30</v>
      </c>
      <c r="T337" s="20" t="e">
        <f t="shared" si="82"/>
        <v>#DIV/0!</v>
      </c>
      <c r="U337" s="21" t="e">
        <f t="shared" si="79"/>
        <v>#DIV/0!</v>
      </c>
      <c r="V337" s="22" t="e">
        <f t="shared" si="80"/>
        <v>#DIV/0!</v>
      </c>
      <c r="W337" s="23" t="e">
        <f t="shared" ref="W337:W400" si="83">SUM(U337:V337)</f>
        <v>#DIV/0!</v>
      </c>
    </row>
    <row r="338" spans="18:23" x14ac:dyDescent="0.2">
      <c r="S338" s="7">
        <f t="shared" si="81"/>
        <v>31</v>
      </c>
      <c r="T338" s="20" t="e">
        <f t="shared" si="82"/>
        <v>#DIV/0!</v>
      </c>
      <c r="U338" s="21" t="e">
        <f t="shared" si="79"/>
        <v>#DIV/0!</v>
      </c>
      <c r="V338" s="22" t="e">
        <f t="shared" si="80"/>
        <v>#DIV/0!</v>
      </c>
      <c r="W338" s="23" t="e">
        <f t="shared" si="83"/>
        <v>#DIV/0!</v>
      </c>
    </row>
    <row r="339" spans="18:23" x14ac:dyDescent="0.2">
      <c r="S339" s="7">
        <f t="shared" si="81"/>
        <v>32</v>
      </c>
      <c r="T339" s="20" t="e">
        <f t="shared" si="82"/>
        <v>#DIV/0!</v>
      </c>
      <c r="U339" s="21" t="e">
        <f t="shared" si="79"/>
        <v>#DIV/0!</v>
      </c>
      <c r="V339" s="22" t="e">
        <f t="shared" si="80"/>
        <v>#DIV/0!</v>
      </c>
      <c r="W339" s="23" t="e">
        <f t="shared" si="83"/>
        <v>#DIV/0!</v>
      </c>
    </row>
    <row r="340" spans="18:23" x14ac:dyDescent="0.2">
      <c r="S340" s="7">
        <f t="shared" si="81"/>
        <v>33</v>
      </c>
      <c r="T340" s="20" t="e">
        <f t="shared" si="82"/>
        <v>#DIV/0!</v>
      </c>
      <c r="U340" s="21" t="e">
        <f t="shared" si="79"/>
        <v>#DIV/0!</v>
      </c>
      <c r="V340" s="22" t="e">
        <f t="shared" si="80"/>
        <v>#DIV/0!</v>
      </c>
      <c r="W340" s="23" t="e">
        <f t="shared" si="83"/>
        <v>#DIV/0!</v>
      </c>
    </row>
    <row r="341" spans="18:23" x14ac:dyDescent="0.2">
      <c r="S341" s="7">
        <f t="shared" si="81"/>
        <v>34</v>
      </c>
      <c r="T341" s="20" t="e">
        <f t="shared" si="82"/>
        <v>#DIV/0!</v>
      </c>
      <c r="U341" s="21" t="e">
        <f t="shared" si="79"/>
        <v>#DIV/0!</v>
      </c>
      <c r="V341" s="22" t="e">
        <f t="shared" si="80"/>
        <v>#DIV/0!</v>
      </c>
      <c r="W341" s="23" t="e">
        <f t="shared" si="83"/>
        <v>#DIV/0!</v>
      </c>
    </row>
    <row r="342" spans="18:23" x14ac:dyDescent="0.2">
      <c r="S342" s="7">
        <f t="shared" si="81"/>
        <v>35</v>
      </c>
      <c r="T342" s="20" t="e">
        <f t="shared" si="82"/>
        <v>#DIV/0!</v>
      </c>
      <c r="U342" s="21" t="e">
        <f t="shared" si="79"/>
        <v>#DIV/0!</v>
      </c>
      <c r="V342" s="22" t="e">
        <f t="shared" si="80"/>
        <v>#DIV/0!</v>
      </c>
      <c r="W342" s="23" t="e">
        <f t="shared" si="83"/>
        <v>#DIV/0!</v>
      </c>
    </row>
    <row r="343" spans="18:23" x14ac:dyDescent="0.2">
      <c r="S343" s="7">
        <f t="shared" si="81"/>
        <v>36</v>
      </c>
      <c r="T343" s="20" t="e">
        <f t="shared" si="82"/>
        <v>#DIV/0!</v>
      </c>
      <c r="U343" s="21" t="e">
        <f t="shared" si="79"/>
        <v>#DIV/0!</v>
      </c>
      <c r="V343" s="22" t="e">
        <f t="shared" si="80"/>
        <v>#DIV/0!</v>
      </c>
      <c r="W343" s="23" t="e">
        <f t="shared" si="83"/>
        <v>#DIV/0!</v>
      </c>
    </row>
    <row r="344" spans="18:23" x14ac:dyDescent="0.2">
      <c r="S344" s="7">
        <f t="shared" si="81"/>
        <v>37</v>
      </c>
      <c r="T344" s="20" t="e">
        <f t="shared" si="82"/>
        <v>#DIV/0!</v>
      </c>
      <c r="U344" s="21" t="e">
        <f t="shared" si="79"/>
        <v>#DIV/0!</v>
      </c>
      <c r="V344" s="22" t="e">
        <f t="shared" si="80"/>
        <v>#DIV/0!</v>
      </c>
      <c r="W344" s="23" t="e">
        <f t="shared" si="83"/>
        <v>#DIV/0!</v>
      </c>
    </row>
    <row r="345" spans="18:23" x14ac:dyDescent="0.2">
      <c r="S345" s="7">
        <f t="shared" si="81"/>
        <v>38</v>
      </c>
      <c r="T345" s="20" t="e">
        <f t="shared" si="82"/>
        <v>#DIV/0!</v>
      </c>
      <c r="U345" s="21" t="e">
        <f t="shared" si="79"/>
        <v>#DIV/0!</v>
      </c>
      <c r="V345" s="22" t="e">
        <f t="shared" si="80"/>
        <v>#DIV/0!</v>
      </c>
      <c r="W345" s="23" t="e">
        <f t="shared" si="83"/>
        <v>#DIV/0!</v>
      </c>
    </row>
    <row r="346" spans="18:23" x14ac:dyDescent="0.2">
      <c r="S346" s="7">
        <f t="shared" si="81"/>
        <v>39</v>
      </c>
      <c r="T346" s="20" t="e">
        <f t="shared" si="82"/>
        <v>#DIV/0!</v>
      </c>
      <c r="U346" s="21" t="e">
        <f t="shared" si="79"/>
        <v>#DIV/0!</v>
      </c>
      <c r="V346" s="22" t="e">
        <f t="shared" si="80"/>
        <v>#DIV/0!</v>
      </c>
      <c r="W346" s="23" t="e">
        <f t="shared" si="83"/>
        <v>#DIV/0!</v>
      </c>
    </row>
    <row r="347" spans="18:23" x14ac:dyDescent="0.2">
      <c r="S347" s="7">
        <f t="shared" si="81"/>
        <v>40</v>
      </c>
      <c r="T347" s="20" t="e">
        <f t="shared" si="82"/>
        <v>#DIV/0!</v>
      </c>
      <c r="U347" s="21" t="e">
        <f t="shared" si="79"/>
        <v>#DIV/0!</v>
      </c>
      <c r="V347" s="22" t="e">
        <f t="shared" si="80"/>
        <v>#DIV/0!</v>
      </c>
      <c r="W347" s="23" t="e">
        <f t="shared" si="83"/>
        <v>#DIV/0!</v>
      </c>
    </row>
    <row r="348" spans="18:23" x14ac:dyDescent="0.2">
      <c r="S348" s="7">
        <f t="shared" si="81"/>
        <v>41</v>
      </c>
      <c r="T348" s="20" t="e">
        <f t="shared" si="82"/>
        <v>#DIV/0!</v>
      </c>
      <c r="U348" s="21" t="e">
        <f t="shared" si="79"/>
        <v>#DIV/0!</v>
      </c>
      <c r="V348" s="57"/>
      <c r="W348" s="23" t="e">
        <f t="shared" si="83"/>
        <v>#DIV/0!</v>
      </c>
    </row>
    <row r="349" spans="18:23" x14ac:dyDescent="0.2">
      <c r="R349" s="9" t="str">
        <f>A17</f>
        <v>Investointi 8:</v>
      </c>
      <c r="S349" s="14">
        <f>F17</f>
        <v>0</v>
      </c>
      <c r="T349" s="15">
        <f>B17</f>
        <v>0</v>
      </c>
      <c r="U349" s="16" t="e">
        <f>(R351/12)*(12-E17+1)</f>
        <v>#DIV/0!</v>
      </c>
      <c r="V349" s="16" t="e">
        <f>T350*$B$34</f>
        <v>#DIV/0!</v>
      </c>
      <c r="W349" s="15" t="e">
        <f t="shared" si="83"/>
        <v>#DIV/0!</v>
      </c>
    </row>
    <row r="350" spans="18:23" x14ac:dyDescent="0.2">
      <c r="R350" s="7" t="s">
        <v>23</v>
      </c>
      <c r="S350" s="7">
        <f>S349+1</f>
        <v>1</v>
      </c>
      <c r="T350" s="20" t="e">
        <f>T349-U349</f>
        <v>#DIV/0!</v>
      </c>
      <c r="U350" s="21" t="e">
        <f t="shared" ref="U350:U390" si="84">IF($R$351&lt;T350,$R$351,T350)</f>
        <v>#DIV/0!</v>
      </c>
      <c r="V350" s="22" t="e">
        <f t="shared" ref="V350:V389" si="85">T351*$B$34</f>
        <v>#DIV/0!</v>
      </c>
      <c r="W350" s="23" t="e">
        <f t="shared" si="83"/>
        <v>#DIV/0!</v>
      </c>
    </row>
    <row r="351" spans="18:23" x14ac:dyDescent="0.2">
      <c r="R351" s="20" t="e">
        <f>B17/D17</f>
        <v>#DIV/0!</v>
      </c>
      <c r="S351" s="7">
        <f t="shared" ref="S351:S390" si="86">S350+1</f>
        <v>2</v>
      </c>
      <c r="T351" s="20" t="e">
        <f t="shared" ref="T351:T390" si="87">T350-U350</f>
        <v>#DIV/0!</v>
      </c>
      <c r="U351" s="21" t="e">
        <f t="shared" si="84"/>
        <v>#DIV/0!</v>
      </c>
      <c r="V351" s="22" t="e">
        <f t="shared" si="85"/>
        <v>#DIV/0!</v>
      </c>
      <c r="W351" s="23" t="e">
        <f t="shared" si="83"/>
        <v>#DIV/0!</v>
      </c>
    </row>
    <row r="352" spans="18:23" x14ac:dyDescent="0.2">
      <c r="S352" s="7">
        <f t="shared" si="86"/>
        <v>3</v>
      </c>
      <c r="T352" s="20" t="e">
        <f t="shared" si="87"/>
        <v>#DIV/0!</v>
      </c>
      <c r="U352" s="21" t="e">
        <f t="shared" si="84"/>
        <v>#DIV/0!</v>
      </c>
      <c r="V352" s="22" t="e">
        <f t="shared" si="85"/>
        <v>#DIV/0!</v>
      </c>
      <c r="W352" s="23" t="e">
        <f t="shared" si="83"/>
        <v>#DIV/0!</v>
      </c>
    </row>
    <row r="353" spans="19:23" x14ac:dyDescent="0.2">
      <c r="S353" s="7">
        <f t="shared" si="86"/>
        <v>4</v>
      </c>
      <c r="T353" s="20" t="e">
        <f t="shared" si="87"/>
        <v>#DIV/0!</v>
      </c>
      <c r="U353" s="21" t="e">
        <f t="shared" si="84"/>
        <v>#DIV/0!</v>
      </c>
      <c r="V353" s="22" t="e">
        <f t="shared" si="85"/>
        <v>#DIV/0!</v>
      </c>
      <c r="W353" s="23" t="e">
        <f t="shared" si="83"/>
        <v>#DIV/0!</v>
      </c>
    </row>
    <row r="354" spans="19:23" x14ac:dyDescent="0.2">
      <c r="S354" s="7">
        <f t="shared" si="86"/>
        <v>5</v>
      </c>
      <c r="T354" s="20" t="e">
        <f t="shared" si="87"/>
        <v>#DIV/0!</v>
      </c>
      <c r="U354" s="21" t="e">
        <f t="shared" si="84"/>
        <v>#DIV/0!</v>
      </c>
      <c r="V354" s="22" t="e">
        <f t="shared" si="85"/>
        <v>#DIV/0!</v>
      </c>
      <c r="W354" s="23" t="e">
        <f t="shared" si="83"/>
        <v>#DIV/0!</v>
      </c>
    </row>
    <row r="355" spans="19:23" x14ac:dyDescent="0.2">
      <c r="S355" s="7">
        <f t="shared" si="86"/>
        <v>6</v>
      </c>
      <c r="T355" s="20" t="e">
        <f t="shared" si="87"/>
        <v>#DIV/0!</v>
      </c>
      <c r="U355" s="21" t="e">
        <f t="shared" si="84"/>
        <v>#DIV/0!</v>
      </c>
      <c r="V355" s="22" t="e">
        <f t="shared" si="85"/>
        <v>#DIV/0!</v>
      </c>
      <c r="W355" s="23" t="e">
        <f t="shared" si="83"/>
        <v>#DIV/0!</v>
      </c>
    </row>
    <row r="356" spans="19:23" x14ac:dyDescent="0.2">
      <c r="S356" s="7">
        <f t="shared" si="86"/>
        <v>7</v>
      </c>
      <c r="T356" s="20" t="e">
        <f t="shared" si="87"/>
        <v>#DIV/0!</v>
      </c>
      <c r="U356" s="21" t="e">
        <f t="shared" si="84"/>
        <v>#DIV/0!</v>
      </c>
      <c r="V356" s="22" t="e">
        <f t="shared" si="85"/>
        <v>#DIV/0!</v>
      </c>
      <c r="W356" s="23" t="e">
        <f t="shared" si="83"/>
        <v>#DIV/0!</v>
      </c>
    </row>
    <row r="357" spans="19:23" x14ac:dyDescent="0.2">
      <c r="S357" s="7">
        <f t="shared" si="86"/>
        <v>8</v>
      </c>
      <c r="T357" s="20" t="e">
        <f t="shared" si="87"/>
        <v>#DIV/0!</v>
      </c>
      <c r="U357" s="21" t="e">
        <f t="shared" si="84"/>
        <v>#DIV/0!</v>
      </c>
      <c r="V357" s="22" t="e">
        <f t="shared" si="85"/>
        <v>#DIV/0!</v>
      </c>
      <c r="W357" s="23" t="e">
        <f t="shared" si="83"/>
        <v>#DIV/0!</v>
      </c>
    </row>
    <row r="358" spans="19:23" x14ac:dyDescent="0.2">
      <c r="S358" s="7">
        <f t="shared" si="86"/>
        <v>9</v>
      </c>
      <c r="T358" s="20" t="e">
        <f t="shared" si="87"/>
        <v>#DIV/0!</v>
      </c>
      <c r="U358" s="21" t="e">
        <f t="shared" si="84"/>
        <v>#DIV/0!</v>
      </c>
      <c r="V358" s="22" t="e">
        <f t="shared" si="85"/>
        <v>#DIV/0!</v>
      </c>
      <c r="W358" s="23" t="e">
        <f t="shared" si="83"/>
        <v>#DIV/0!</v>
      </c>
    </row>
    <row r="359" spans="19:23" x14ac:dyDescent="0.2">
      <c r="S359" s="7">
        <f t="shared" si="86"/>
        <v>10</v>
      </c>
      <c r="T359" s="20" t="e">
        <f t="shared" si="87"/>
        <v>#DIV/0!</v>
      </c>
      <c r="U359" s="21" t="e">
        <f t="shared" si="84"/>
        <v>#DIV/0!</v>
      </c>
      <c r="V359" s="22" t="e">
        <f t="shared" si="85"/>
        <v>#DIV/0!</v>
      </c>
      <c r="W359" s="23" t="e">
        <f t="shared" si="83"/>
        <v>#DIV/0!</v>
      </c>
    </row>
    <row r="360" spans="19:23" x14ac:dyDescent="0.2">
      <c r="S360" s="7">
        <f t="shared" si="86"/>
        <v>11</v>
      </c>
      <c r="T360" s="20" t="e">
        <f t="shared" si="87"/>
        <v>#DIV/0!</v>
      </c>
      <c r="U360" s="21" t="e">
        <f t="shared" si="84"/>
        <v>#DIV/0!</v>
      </c>
      <c r="V360" s="22" t="e">
        <f t="shared" si="85"/>
        <v>#DIV/0!</v>
      </c>
      <c r="W360" s="23" t="e">
        <f t="shared" si="83"/>
        <v>#DIV/0!</v>
      </c>
    </row>
    <row r="361" spans="19:23" x14ac:dyDescent="0.2">
      <c r="S361" s="7">
        <f t="shared" si="86"/>
        <v>12</v>
      </c>
      <c r="T361" s="20" t="e">
        <f t="shared" si="87"/>
        <v>#DIV/0!</v>
      </c>
      <c r="U361" s="21" t="e">
        <f t="shared" si="84"/>
        <v>#DIV/0!</v>
      </c>
      <c r="V361" s="22" t="e">
        <f t="shared" si="85"/>
        <v>#DIV/0!</v>
      </c>
      <c r="W361" s="23" t="e">
        <f t="shared" si="83"/>
        <v>#DIV/0!</v>
      </c>
    </row>
    <row r="362" spans="19:23" x14ac:dyDescent="0.2">
      <c r="S362" s="7">
        <f t="shared" si="86"/>
        <v>13</v>
      </c>
      <c r="T362" s="20" t="e">
        <f t="shared" si="87"/>
        <v>#DIV/0!</v>
      </c>
      <c r="U362" s="21" t="e">
        <f t="shared" si="84"/>
        <v>#DIV/0!</v>
      </c>
      <c r="V362" s="22" t="e">
        <f t="shared" si="85"/>
        <v>#DIV/0!</v>
      </c>
      <c r="W362" s="23" t="e">
        <f t="shared" si="83"/>
        <v>#DIV/0!</v>
      </c>
    </row>
    <row r="363" spans="19:23" x14ac:dyDescent="0.2">
      <c r="S363" s="7">
        <f t="shared" si="86"/>
        <v>14</v>
      </c>
      <c r="T363" s="20" t="e">
        <f t="shared" si="87"/>
        <v>#DIV/0!</v>
      </c>
      <c r="U363" s="21" t="e">
        <f t="shared" si="84"/>
        <v>#DIV/0!</v>
      </c>
      <c r="V363" s="22" t="e">
        <f t="shared" si="85"/>
        <v>#DIV/0!</v>
      </c>
      <c r="W363" s="23" t="e">
        <f t="shared" si="83"/>
        <v>#DIV/0!</v>
      </c>
    </row>
    <row r="364" spans="19:23" x14ac:dyDescent="0.2">
      <c r="S364" s="7">
        <f t="shared" si="86"/>
        <v>15</v>
      </c>
      <c r="T364" s="20" t="e">
        <f t="shared" si="87"/>
        <v>#DIV/0!</v>
      </c>
      <c r="U364" s="21" t="e">
        <f t="shared" si="84"/>
        <v>#DIV/0!</v>
      </c>
      <c r="V364" s="22" t="e">
        <f t="shared" si="85"/>
        <v>#DIV/0!</v>
      </c>
      <c r="W364" s="23" t="e">
        <f t="shared" si="83"/>
        <v>#DIV/0!</v>
      </c>
    </row>
    <row r="365" spans="19:23" x14ac:dyDescent="0.2">
      <c r="S365" s="7">
        <f t="shared" si="86"/>
        <v>16</v>
      </c>
      <c r="T365" s="20" t="e">
        <f t="shared" si="87"/>
        <v>#DIV/0!</v>
      </c>
      <c r="U365" s="21" t="e">
        <f t="shared" si="84"/>
        <v>#DIV/0!</v>
      </c>
      <c r="V365" s="22" t="e">
        <f t="shared" si="85"/>
        <v>#DIV/0!</v>
      </c>
      <c r="W365" s="23" t="e">
        <f t="shared" si="83"/>
        <v>#DIV/0!</v>
      </c>
    </row>
    <row r="366" spans="19:23" x14ac:dyDescent="0.2">
      <c r="S366" s="7">
        <f t="shared" si="86"/>
        <v>17</v>
      </c>
      <c r="T366" s="20" t="e">
        <f t="shared" si="87"/>
        <v>#DIV/0!</v>
      </c>
      <c r="U366" s="21" t="e">
        <f t="shared" si="84"/>
        <v>#DIV/0!</v>
      </c>
      <c r="V366" s="22" t="e">
        <f t="shared" si="85"/>
        <v>#DIV/0!</v>
      </c>
      <c r="W366" s="23" t="e">
        <f t="shared" si="83"/>
        <v>#DIV/0!</v>
      </c>
    </row>
    <row r="367" spans="19:23" x14ac:dyDescent="0.2">
      <c r="S367" s="7">
        <f t="shared" si="86"/>
        <v>18</v>
      </c>
      <c r="T367" s="20" t="e">
        <f t="shared" si="87"/>
        <v>#DIV/0!</v>
      </c>
      <c r="U367" s="21" t="e">
        <f t="shared" si="84"/>
        <v>#DIV/0!</v>
      </c>
      <c r="V367" s="22" t="e">
        <f t="shared" si="85"/>
        <v>#DIV/0!</v>
      </c>
      <c r="W367" s="23" t="e">
        <f t="shared" si="83"/>
        <v>#DIV/0!</v>
      </c>
    </row>
    <row r="368" spans="19:23" x14ac:dyDescent="0.2">
      <c r="S368" s="7">
        <f t="shared" si="86"/>
        <v>19</v>
      </c>
      <c r="T368" s="20" t="e">
        <f t="shared" si="87"/>
        <v>#DIV/0!</v>
      </c>
      <c r="U368" s="21" t="e">
        <f t="shared" si="84"/>
        <v>#DIV/0!</v>
      </c>
      <c r="V368" s="22" t="e">
        <f t="shared" si="85"/>
        <v>#DIV/0!</v>
      </c>
      <c r="W368" s="23" t="e">
        <f t="shared" si="83"/>
        <v>#DIV/0!</v>
      </c>
    </row>
    <row r="369" spans="19:23" x14ac:dyDescent="0.2">
      <c r="S369" s="7">
        <f t="shared" si="86"/>
        <v>20</v>
      </c>
      <c r="T369" s="20" t="e">
        <f t="shared" si="87"/>
        <v>#DIV/0!</v>
      </c>
      <c r="U369" s="21" t="e">
        <f t="shared" si="84"/>
        <v>#DIV/0!</v>
      </c>
      <c r="V369" s="22" t="e">
        <f t="shared" si="85"/>
        <v>#DIV/0!</v>
      </c>
      <c r="W369" s="23" t="e">
        <f t="shared" si="83"/>
        <v>#DIV/0!</v>
      </c>
    </row>
    <row r="370" spans="19:23" x14ac:dyDescent="0.2">
      <c r="S370" s="7">
        <f t="shared" si="86"/>
        <v>21</v>
      </c>
      <c r="T370" s="20" t="e">
        <f t="shared" si="87"/>
        <v>#DIV/0!</v>
      </c>
      <c r="U370" s="21" t="e">
        <f t="shared" si="84"/>
        <v>#DIV/0!</v>
      </c>
      <c r="V370" s="22" t="e">
        <f t="shared" si="85"/>
        <v>#DIV/0!</v>
      </c>
      <c r="W370" s="23" t="e">
        <f t="shared" si="83"/>
        <v>#DIV/0!</v>
      </c>
    </row>
    <row r="371" spans="19:23" x14ac:dyDescent="0.2">
      <c r="S371" s="7">
        <f t="shared" si="86"/>
        <v>22</v>
      </c>
      <c r="T371" s="20" t="e">
        <f t="shared" si="87"/>
        <v>#DIV/0!</v>
      </c>
      <c r="U371" s="21" t="e">
        <f t="shared" si="84"/>
        <v>#DIV/0!</v>
      </c>
      <c r="V371" s="22" t="e">
        <f t="shared" si="85"/>
        <v>#DIV/0!</v>
      </c>
      <c r="W371" s="23" t="e">
        <f t="shared" si="83"/>
        <v>#DIV/0!</v>
      </c>
    </row>
    <row r="372" spans="19:23" x14ac:dyDescent="0.2">
      <c r="S372" s="7">
        <f t="shared" si="86"/>
        <v>23</v>
      </c>
      <c r="T372" s="20" t="e">
        <f t="shared" si="87"/>
        <v>#DIV/0!</v>
      </c>
      <c r="U372" s="21" t="e">
        <f t="shared" si="84"/>
        <v>#DIV/0!</v>
      </c>
      <c r="V372" s="22" t="e">
        <f t="shared" si="85"/>
        <v>#DIV/0!</v>
      </c>
      <c r="W372" s="23" t="e">
        <f t="shared" si="83"/>
        <v>#DIV/0!</v>
      </c>
    </row>
    <row r="373" spans="19:23" x14ac:dyDescent="0.2">
      <c r="S373" s="7">
        <f t="shared" si="86"/>
        <v>24</v>
      </c>
      <c r="T373" s="20" t="e">
        <f t="shared" si="87"/>
        <v>#DIV/0!</v>
      </c>
      <c r="U373" s="21" t="e">
        <f t="shared" si="84"/>
        <v>#DIV/0!</v>
      </c>
      <c r="V373" s="22" t="e">
        <f t="shared" si="85"/>
        <v>#DIV/0!</v>
      </c>
      <c r="W373" s="23" t="e">
        <f t="shared" si="83"/>
        <v>#DIV/0!</v>
      </c>
    </row>
    <row r="374" spans="19:23" x14ac:dyDescent="0.2">
      <c r="S374" s="7">
        <f t="shared" si="86"/>
        <v>25</v>
      </c>
      <c r="T374" s="20" t="e">
        <f t="shared" si="87"/>
        <v>#DIV/0!</v>
      </c>
      <c r="U374" s="21" t="e">
        <f t="shared" si="84"/>
        <v>#DIV/0!</v>
      </c>
      <c r="V374" s="22" t="e">
        <f t="shared" si="85"/>
        <v>#DIV/0!</v>
      </c>
      <c r="W374" s="23" t="e">
        <f t="shared" si="83"/>
        <v>#DIV/0!</v>
      </c>
    </row>
    <row r="375" spans="19:23" x14ac:dyDescent="0.2">
      <c r="S375" s="7">
        <f t="shared" si="86"/>
        <v>26</v>
      </c>
      <c r="T375" s="20" t="e">
        <f t="shared" si="87"/>
        <v>#DIV/0!</v>
      </c>
      <c r="U375" s="21" t="e">
        <f t="shared" si="84"/>
        <v>#DIV/0!</v>
      </c>
      <c r="V375" s="22" t="e">
        <f t="shared" si="85"/>
        <v>#DIV/0!</v>
      </c>
      <c r="W375" s="23" t="e">
        <f t="shared" si="83"/>
        <v>#DIV/0!</v>
      </c>
    </row>
    <row r="376" spans="19:23" x14ac:dyDescent="0.2">
      <c r="S376" s="7">
        <f t="shared" si="86"/>
        <v>27</v>
      </c>
      <c r="T376" s="20" t="e">
        <f t="shared" si="87"/>
        <v>#DIV/0!</v>
      </c>
      <c r="U376" s="21" t="e">
        <f t="shared" si="84"/>
        <v>#DIV/0!</v>
      </c>
      <c r="V376" s="22" t="e">
        <f t="shared" si="85"/>
        <v>#DIV/0!</v>
      </c>
      <c r="W376" s="23" t="e">
        <f t="shared" si="83"/>
        <v>#DIV/0!</v>
      </c>
    </row>
    <row r="377" spans="19:23" x14ac:dyDescent="0.2">
      <c r="S377" s="7">
        <f t="shared" si="86"/>
        <v>28</v>
      </c>
      <c r="T377" s="20" t="e">
        <f t="shared" si="87"/>
        <v>#DIV/0!</v>
      </c>
      <c r="U377" s="21" t="e">
        <f t="shared" si="84"/>
        <v>#DIV/0!</v>
      </c>
      <c r="V377" s="22" t="e">
        <f t="shared" si="85"/>
        <v>#DIV/0!</v>
      </c>
      <c r="W377" s="23" t="e">
        <f t="shared" si="83"/>
        <v>#DIV/0!</v>
      </c>
    </row>
    <row r="378" spans="19:23" x14ac:dyDescent="0.2">
      <c r="S378" s="7">
        <f t="shared" si="86"/>
        <v>29</v>
      </c>
      <c r="T378" s="20" t="e">
        <f t="shared" si="87"/>
        <v>#DIV/0!</v>
      </c>
      <c r="U378" s="21" t="e">
        <f t="shared" si="84"/>
        <v>#DIV/0!</v>
      </c>
      <c r="V378" s="22" t="e">
        <f t="shared" si="85"/>
        <v>#DIV/0!</v>
      </c>
      <c r="W378" s="23" t="e">
        <f t="shared" si="83"/>
        <v>#DIV/0!</v>
      </c>
    </row>
    <row r="379" spans="19:23" x14ac:dyDescent="0.2">
      <c r="S379" s="7">
        <f t="shared" si="86"/>
        <v>30</v>
      </c>
      <c r="T379" s="20" t="e">
        <f t="shared" si="87"/>
        <v>#DIV/0!</v>
      </c>
      <c r="U379" s="21" t="e">
        <f t="shared" si="84"/>
        <v>#DIV/0!</v>
      </c>
      <c r="V379" s="22" t="e">
        <f t="shared" si="85"/>
        <v>#DIV/0!</v>
      </c>
      <c r="W379" s="23" t="e">
        <f t="shared" si="83"/>
        <v>#DIV/0!</v>
      </c>
    </row>
    <row r="380" spans="19:23" x14ac:dyDescent="0.2">
      <c r="S380" s="7">
        <f t="shared" si="86"/>
        <v>31</v>
      </c>
      <c r="T380" s="20" t="e">
        <f t="shared" si="87"/>
        <v>#DIV/0!</v>
      </c>
      <c r="U380" s="21" t="e">
        <f t="shared" si="84"/>
        <v>#DIV/0!</v>
      </c>
      <c r="V380" s="22" t="e">
        <f t="shared" si="85"/>
        <v>#DIV/0!</v>
      </c>
      <c r="W380" s="23" t="e">
        <f t="shared" si="83"/>
        <v>#DIV/0!</v>
      </c>
    </row>
    <row r="381" spans="19:23" x14ac:dyDescent="0.2">
      <c r="S381" s="7">
        <f t="shared" si="86"/>
        <v>32</v>
      </c>
      <c r="T381" s="20" t="e">
        <f t="shared" si="87"/>
        <v>#DIV/0!</v>
      </c>
      <c r="U381" s="21" t="e">
        <f t="shared" si="84"/>
        <v>#DIV/0!</v>
      </c>
      <c r="V381" s="22" t="e">
        <f t="shared" si="85"/>
        <v>#DIV/0!</v>
      </c>
      <c r="W381" s="23" t="e">
        <f t="shared" si="83"/>
        <v>#DIV/0!</v>
      </c>
    </row>
    <row r="382" spans="19:23" x14ac:dyDescent="0.2">
      <c r="S382" s="7">
        <f t="shared" si="86"/>
        <v>33</v>
      </c>
      <c r="T382" s="20" t="e">
        <f t="shared" si="87"/>
        <v>#DIV/0!</v>
      </c>
      <c r="U382" s="21" t="e">
        <f t="shared" si="84"/>
        <v>#DIV/0!</v>
      </c>
      <c r="V382" s="22" t="e">
        <f t="shared" si="85"/>
        <v>#DIV/0!</v>
      </c>
      <c r="W382" s="23" t="e">
        <f t="shared" si="83"/>
        <v>#DIV/0!</v>
      </c>
    </row>
    <row r="383" spans="19:23" x14ac:dyDescent="0.2">
      <c r="S383" s="7">
        <f t="shared" si="86"/>
        <v>34</v>
      </c>
      <c r="T383" s="20" t="e">
        <f t="shared" si="87"/>
        <v>#DIV/0!</v>
      </c>
      <c r="U383" s="21" t="e">
        <f t="shared" si="84"/>
        <v>#DIV/0!</v>
      </c>
      <c r="V383" s="22" t="e">
        <f t="shared" si="85"/>
        <v>#DIV/0!</v>
      </c>
      <c r="W383" s="23" t="e">
        <f t="shared" si="83"/>
        <v>#DIV/0!</v>
      </c>
    </row>
    <row r="384" spans="19:23" x14ac:dyDescent="0.2">
      <c r="S384" s="7">
        <f t="shared" si="86"/>
        <v>35</v>
      </c>
      <c r="T384" s="20" t="e">
        <f t="shared" si="87"/>
        <v>#DIV/0!</v>
      </c>
      <c r="U384" s="21" t="e">
        <f t="shared" si="84"/>
        <v>#DIV/0!</v>
      </c>
      <c r="V384" s="22" t="e">
        <f t="shared" si="85"/>
        <v>#DIV/0!</v>
      </c>
      <c r="W384" s="23" t="e">
        <f t="shared" si="83"/>
        <v>#DIV/0!</v>
      </c>
    </row>
    <row r="385" spans="18:23" x14ac:dyDescent="0.2">
      <c r="S385" s="7">
        <f t="shared" si="86"/>
        <v>36</v>
      </c>
      <c r="T385" s="20" t="e">
        <f t="shared" si="87"/>
        <v>#DIV/0!</v>
      </c>
      <c r="U385" s="21" t="e">
        <f t="shared" si="84"/>
        <v>#DIV/0!</v>
      </c>
      <c r="V385" s="22" t="e">
        <f t="shared" si="85"/>
        <v>#DIV/0!</v>
      </c>
      <c r="W385" s="23" t="e">
        <f t="shared" si="83"/>
        <v>#DIV/0!</v>
      </c>
    </row>
    <row r="386" spans="18:23" x14ac:dyDescent="0.2">
      <c r="S386" s="7">
        <f t="shared" si="86"/>
        <v>37</v>
      </c>
      <c r="T386" s="20" t="e">
        <f t="shared" si="87"/>
        <v>#DIV/0!</v>
      </c>
      <c r="U386" s="21" t="e">
        <f t="shared" si="84"/>
        <v>#DIV/0!</v>
      </c>
      <c r="V386" s="22" t="e">
        <f t="shared" si="85"/>
        <v>#DIV/0!</v>
      </c>
      <c r="W386" s="23" t="e">
        <f t="shared" si="83"/>
        <v>#DIV/0!</v>
      </c>
    </row>
    <row r="387" spans="18:23" x14ac:dyDescent="0.2">
      <c r="S387" s="7">
        <f t="shared" si="86"/>
        <v>38</v>
      </c>
      <c r="T387" s="20" t="e">
        <f t="shared" si="87"/>
        <v>#DIV/0!</v>
      </c>
      <c r="U387" s="21" t="e">
        <f t="shared" si="84"/>
        <v>#DIV/0!</v>
      </c>
      <c r="V387" s="22" t="e">
        <f t="shared" si="85"/>
        <v>#DIV/0!</v>
      </c>
      <c r="W387" s="23" t="e">
        <f t="shared" si="83"/>
        <v>#DIV/0!</v>
      </c>
    </row>
    <row r="388" spans="18:23" x14ac:dyDescent="0.2">
      <c r="S388" s="7">
        <f t="shared" si="86"/>
        <v>39</v>
      </c>
      <c r="T388" s="20" t="e">
        <f t="shared" si="87"/>
        <v>#DIV/0!</v>
      </c>
      <c r="U388" s="21" t="e">
        <f t="shared" si="84"/>
        <v>#DIV/0!</v>
      </c>
      <c r="V388" s="22" t="e">
        <f t="shared" si="85"/>
        <v>#DIV/0!</v>
      </c>
      <c r="W388" s="23" t="e">
        <f t="shared" si="83"/>
        <v>#DIV/0!</v>
      </c>
    </row>
    <row r="389" spans="18:23" x14ac:dyDescent="0.2">
      <c r="S389" s="7">
        <f t="shared" si="86"/>
        <v>40</v>
      </c>
      <c r="T389" s="20" t="e">
        <f t="shared" si="87"/>
        <v>#DIV/0!</v>
      </c>
      <c r="U389" s="21" t="e">
        <f t="shared" si="84"/>
        <v>#DIV/0!</v>
      </c>
      <c r="V389" s="22" t="e">
        <f t="shared" si="85"/>
        <v>#DIV/0!</v>
      </c>
      <c r="W389" s="23" t="e">
        <f t="shared" si="83"/>
        <v>#DIV/0!</v>
      </c>
    </row>
    <row r="390" spans="18:23" x14ac:dyDescent="0.2">
      <c r="S390" s="7">
        <f t="shared" si="86"/>
        <v>41</v>
      </c>
      <c r="T390" s="20" t="e">
        <f t="shared" si="87"/>
        <v>#DIV/0!</v>
      </c>
      <c r="U390" s="21" t="e">
        <f t="shared" si="84"/>
        <v>#DIV/0!</v>
      </c>
      <c r="V390" s="22"/>
      <c r="W390" s="23" t="e">
        <f t="shared" si="83"/>
        <v>#DIV/0!</v>
      </c>
    </row>
    <row r="391" spans="18:23" x14ac:dyDescent="0.2">
      <c r="R391" s="9" t="str">
        <f>A18</f>
        <v>Investointi 9:</v>
      </c>
      <c r="S391" s="14">
        <f>F18</f>
        <v>0</v>
      </c>
      <c r="T391" s="15">
        <f>B18</f>
        <v>0</v>
      </c>
      <c r="U391" s="16" t="e">
        <f>(R393/12)*(12-E18+1)</f>
        <v>#DIV/0!</v>
      </c>
      <c r="V391" s="16" t="e">
        <f>T392*$B$34</f>
        <v>#DIV/0!</v>
      </c>
      <c r="W391" s="15" t="e">
        <f>SUM(U391:V391)</f>
        <v>#DIV/0!</v>
      </c>
    </row>
    <row r="392" spans="18:23" x14ac:dyDescent="0.2">
      <c r="R392" s="7" t="s">
        <v>23</v>
      </c>
      <c r="S392" s="7">
        <f>S391+1</f>
        <v>1</v>
      </c>
      <c r="T392" s="20" t="e">
        <f>T391-U391</f>
        <v>#DIV/0!</v>
      </c>
      <c r="U392" s="21" t="e">
        <f t="shared" ref="U392:U432" si="88">IF($R$393&lt;T392,$R$393,T392)</f>
        <v>#DIV/0!</v>
      </c>
      <c r="V392" s="22" t="e">
        <f t="shared" ref="V392:V431" si="89">T393*$B$34</f>
        <v>#DIV/0!</v>
      </c>
      <c r="W392" s="23" t="e">
        <f>SUM(U392:V392)</f>
        <v>#DIV/0!</v>
      </c>
    </row>
    <row r="393" spans="18:23" x14ac:dyDescent="0.2">
      <c r="R393" s="20" t="e">
        <f>B18/D18</f>
        <v>#DIV/0!</v>
      </c>
      <c r="S393" s="7">
        <f t="shared" ref="S393:S432" si="90">S392+1</f>
        <v>2</v>
      </c>
      <c r="T393" s="20" t="e">
        <f t="shared" ref="T393:T432" si="91">T392-U392</f>
        <v>#DIV/0!</v>
      </c>
      <c r="U393" s="21" t="e">
        <f t="shared" si="88"/>
        <v>#DIV/0!</v>
      </c>
      <c r="V393" s="22" t="e">
        <f t="shared" si="89"/>
        <v>#DIV/0!</v>
      </c>
      <c r="W393" s="23" t="e">
        <f>SUM(U393:V393)</f>
        <v>#DIV/0!</v>
      </c>
    </row>
    <row r="394" spans="18:23" x14ac:dyDescent="0.2">
      <c r="S394" s="7">
        <f t="shared" si="90"/>
        <v>3</v>
      </c>
      <c r="T394" s="20" t="e">
        <f t="shared" si="91"/>
        <v>#DIV/0!</v>
      </c>
      <c r="U394" s="21" t="e">
        <f t="shared" si="88"/>
        <v>#DIV/0!</v>
      </c>
      <c r="V394" s="22" t="e">
        <f t="shared" si="89"/>
        <v>#DIV/0!</v>
      </c>
      <c r="W394" s="23" t="e">
        <f t="shared" si="83"/>
        <v>#DIV/0!</v>
      </c>
    </row>
    <row r="395" spans="18:23" x14ac:dyDescent="0.2">
      <c r="S395" s="7">
        <f t="shared" si="90"/>
        <v>4</v>
      </c>
      <c r="T395" s="20" t="e">
        <f t="shared" si="91"/>
        <v>#DIV/0!</v>
      </c>
      <c r="U395" s="21" t="e">
        <f t="shared" si="88"/>
        <v>#DIV/0!</v>
      </c>
      <c r="V395" s="22" t="e">
        <f t="shared" si="89"/>
        <v>#DIV/0!</v>
      </c>
      <c r="W395" s="23" t="e">
        <f t="shared" si="83"/>
        <v>#DIV/0!</v>
      </c>
    </row>
    <row r="396" spans="18:23" x14ac:dyDescent="0.2">
      <c r="S396" s="7">
        <f t="shared" si="90"/>
        <v>5</v>
      </c>
      <c r="T396" s="20" t="e">
        <f t="shared" si="91"/>
        <v>#DIV/0!</v>
      </c>
      <c r="U396" s="21" t="e">
        <f t="shared" si="88"/>
        <v>#DIV/0!</v>
      </c>
      <c r="V396" s="22" t="e">
        <f t="shared" si="89"/>
        <v>#DIV/0!</v>
      </c>
      <c r="W396" s="23" t="e">
        <f t="shared" si="83"/>
        <v>#DIV/0!</v>
      </c>
    </row>
    <row r="397" spans="18:23" x14ac:dyDescent="0.2">
      <c r="S397" s="7">
        <f t="shared" si="90"/>
        <v>6</v>
      </c>
      <c r="T397" s="20" t="e">
        <f t="shared" si="91"/>
        <v>#DIV/0!</v>
      </c>
      <c r="U397" s="21" t="e">
        <f t="shared" si="88"/>
        <v>#DIV/0!</v>
      </c>
      <c r="V397" s="22" t="e">
        <f t="shared" si="89"/>
        <v>#DIV/0!</v>
      </c>
      <c r="W397" s="23" t="e">
        <f t="shared" si="83"/>
        <v>#DIV/0!</v>
      </c>
    </row>
    <row r="398" spans="18:23" x14ac:dyDescent="0.2">
      <c r="S398" s="7">
        <f t="shared" si="90"/>
        <v>7</v>
      </c>
      <c r="T398" s="20" t="e">
        <f t="shared" si="91"/>
        <v>#DIV/0!</v>
      </c>
      <c r="U398" s="21" t="e">
        <f t="shared" si="88"/>
        <v>#DIV/0!</v>
      </c>
      <c r="V398" s="22" t="e">
        <f t="shared" si="89"/>
        <v>#DIV/0!</v>
      </c>
      <c r="W398" s="23" t="e">
        <f t="shared" si="83"/>
        <v>#DIV/0!</v>
      </c>
    </row>
    <row r="399" spans="18:23" x14ac:dyDescent="0.2">
      <c r="S399" s="7">
        <f t="shared" si="90"/>
        <v>8</v>
      </c>
      <c r="T399" s="20" t="e">
        <f t="shared" si="91"/>
        <v>#DIV/0!</v>
      </c>
      <c r="U399" s="21" t="e">
        <f t="shared" si="88"/>
        <v>#DIV/0!</v>
      </c>
      <c r="V399" s="22" t="e">
        <f t="shared" si="89"/>
        <v>#DIV/0!</v>
      </c>
      <c r="W399" s="23" t="e">
        <f t="shared" si="83"/>
        <v>#DIV/0!</v>
      </c>
    </row>
    <row r="400" spans="18:23" x14ac:dyDescent="0.2">
      <c r="S400" s="7">
        <f t="shared" si="90"/>
        <v>9</v>
      </c>
      <c r="T400" s="20" t="e">
        <f t="shared" si="91"/>
        <v>#DIV/0!</v>
      </c>
      <c r="U400" s="21" t="e">
        <f t="shared" si="88"/>
        <v>#DIV/0!</v>
      </c>
      <c r="V400" s="22" t="e">
        <f t="shared" si="89"/>
        <v>#DIV/0!</v>
      </c>
      <c r="W400" s="23" t="e">
        <f t="shared" si="83"/>
        <v>#DIV/0!</v>
      </c>
    </row>
    <row r="401" spans="19:23" x14ac:dyDescent="0.2">
      <c r="S401" s="7">
        <f t="shared" si="90"/>
        <v>10</v>
      </c>
      <c r="T401" s="20" t="e">
        <f t="shared" si="91"/>
        <v>#DIV/0!</v>
      </c>
      <c r="U401" s="21" t="e">
        <f t="shared" si="88"/>
        <v>#DIV/0!</v>
      </c>
      <c r="V401" s="22" t="e">
        <f t="shared" si="89"/>
        <v>#DIV/0!</v>
      </c>
      <c r="W401" s="23" t="e">
        <f t="shared" ref="W401:W464" si="92">SUM(U401:V401)</f>
        <v>#DIV/0!</v>
      </c>
    </row>
    <row r="402" spans="19:23" x14ac:dyDescent="0.2">
      <c r="S402" s="7">
        <f t="shared" si="90"/>
        <v>11</v>
      </c>
      <c r="T402" s="20" t="e">
        <f t="shared" si="91"/>
        <v>#DIV/0!</v>
      </c>
      <c r="U402" s="21" t="e">
        <f t="shared" si="88"/>
        <v>#DIV/0!</v>
      </c>
      <c r="V402" s="22" t="e">
        <f t="shared" si="89"/>
        <v>#DIV/0!</v>
      </c>
      <c r="W402" s="23" t="e">
        <f t="shared" si="92"/>
        <v>#DIV/0!</v>
      </c>
    </row>
    <row r="403" spans="19:23" x14ac:dyDescent="0.2">
      <c r="S403" s="7">
        <f t="shared" si="90"/>
        <v>12</v>
      </c>
      <c r="T403" s="20" t="e">
        <f t="shared" si="91"/>
        <v>#DIV/0!</v>
      </c>
      <c r="U403" s="21" t="e">
        <f t="shared" si="88"/>
        <v>#DIV/0!</v>
      </c>
      <c r="V403" s="22" t="e">
        <f t="shared" si="89"/>
        <v>#DIV/0!</v>
      </c>
      <c r="W403" s="23" t="e">
        <f t="shared" si="92"/>
        <v>#DIV/0!</v>
      </c>
    </row>
    <row r="404" spans="19:23" x14ac:dyDescent="0.2">
      <c r="S404" s="7">
        <f t="shared" si="90"/>
        <v>13</v>
      </c>
      <c r="T404" s="20" t="e">
        <f t="shared" si="91"/>
        <v>#DIV/0!</v>
      </c>
      <c r="U404" s="21" t="e">
        <f t="shared" si="88"/>
        <v>#DIV/0!</v>
      </c>
      <c r="V404" s="22" t="e">
        <f t="shared" si="89"/>
        <v>#DIV/0!</v>
      </c>
      <c r="W404" s="23" t="e">
        <f t="shared" si="92"/>
        <v>#DIV/0!</v>
      </c>
    </row>
    <row r="405" spans="19:23" x14ac:dyDescent="0.2">
      <c r="S405" s="7">
        <f t="shared" si="90"/>
        <v>14</v>
      </c>
      <c r="T405" s="20" t="e">
        <f t="shared" si="91"/>
        <v>#DIV/0!</v>
      </c>
      <c r="U405" s="21" t="e">
        <f t="shared" si="88"/>
        <v>#DIV/0!</v>
      </c>
      <c r="V405" s="22" t="e">
        <f t="shared" si="89"/>
        <v>#DIV/0!</v>
      </c>
      <c r="W405" s="23" t="e">
        <f t="shared" si="92"/>
        <v>#DIV/0!</v>
      </c>
    </row>
    <row r="406" spans="19:23" x14ac:dyDescent="0.2">
      <c r="S406" s="7">
        <f t="shared" si="90"/>
        <v>15</v>
      </c>
      <c r="T406" s="20" t="e">
        <f t="shared" si="91"/>
        <v>#DIV/0!</v>
      </c>
      <c r="U406" s="21" t="e">
        <f t="shared" si="88"/>
        <v>#DIV/0!</v>
      </c>
      <c r="V406" s="22" t="e">
        <f t="shared" si="89"/>
        <v>#DIV/0!</v>
      </c>
      <c r="W406" s="23" t="e">
        <f t="shared" si="92"/>
        <v>#DIV/0!</v>
      </c>
    </row>
    <row r="407" spans="19:23" x14ac:dyDescent="0.2">
      <c r="S407" s="7">
        <f t="shared" si="90"/>
        <v>16</v>
      </c>
      <c r="T407" s="20" t="e">
        <f t="shared" si="91"/>
        <v>#DIV/0!</v>
      </c>
      <c r="U407" s="21" t="e">
        <f t="shared" si="88"/>
        <v>#DIV/0!</v>
      </c>
      <c r="V407" s="22" t="e">
        <f t="shared" si="89"/>
        <v>#DIV/0!</v>
      </c>
      <c r="W407" s="23" t="e">
        <f t="shared" si="92"/>
        <v>#DIV/0!</v>
      </c>
    </row>
    <row r="408" spans="19:23" x14ac:dyDescent="0.2">
      <c r="S408" s="7">
        <f t="shared" si="90"/>
        <v>17</v>
      </c>
      <c r="T408" s="20" t="e">
        <f t="shared" si="91"/>
        <v>#DIV/0!</v>
      </c>
      <c r="U408" s="21" t="e">
        <f t="shared" si="88"/>
        <v>#DIV/0!</v>
      </c>
      <c r="V408" s="22" t="e">
        <f t="shared" si="89"/>
        <v>#DIV/0!</v>
      </c>
      <c r="W408" s="23" t="e">
        <f t="shared" si="92"/>
        <v>#DIV/0!</v>
      </c>
    </row>
    <row r="409" spans="19:23" x14ac:dyDescent="0.2">
      <c r="S409" s="7">
        <f t="shared" si="90"/>
        <v>18</v>
      </c>
      <c r="T409" s="20" t="e">
        <f t="shared" si="91"/>
        <v>#DIV/0!</v>
      </c>
      <c r="U409" s="21" t="e">
        <f t="shared" si="88"/>
        <v>#DIV/0!</v>
      </c>
      <c r="V409" s="22" t="e">
        <f t="shared" si="89"/>
        <v>#DIV/0!</v>
      </c>
      <c r="W409" s="23" t="e">
        <f t="shared" si="92"/>
        <v>#DIV/0!</v>
      </c>
    </row>
    <row r="410" spans="19:23" x14ac:dyDescent="0.2">
      <c r="S410" s="7">
        <f t="shared" si="90"/>
        <v>19</v>
      </c>
      <c r="T410" s="20" t="e">
        <f t="shared" si="91"/>
        <v>#DIV/0!</v>
      </c>
      <c r="U410" s="21" t="e">
        <f t="shared" si="88"/>
        <v>#DIV/0!</v>
      </c>
      <c r="V410" s="22" t="e">
        <f t="shared" si="89"/>
        <v>#DIV/0!</v>
      </c>
      <c r="W410" s="23" t="e">
        <f t="shared" si="92"/>
        <v>#DIV/0!</v>
      </c>
    </row>
    <row r="411" spans="19:23" x14ac:dyDescent="0.2">
      <c r="S411" s="7">
        <f t="shared" si="90"/>
        <v>20</v>
      </c>
      <c r="T411" s="20" t="e">
        <f t="shared" si="91"/>
        <v>#DIV/0!</v>
      </c>
      <c r="U411" s="21" t="e">
        <f t="shared" si="88"/>
        <v>#DIV/0!</v>
      </c>
      <c r="V411" s="22" t="e">
        <f t="shared" si="89"/>
        <v>#DIV/0!</v>
      </c>
      <c r="W411" s="23" t="e">
        <f t="shared" si="92"/>
        <v>#DIV/0!</v>
      </c>
    </row>
    <row r="412" spans="19:23" x14ac:dyDescent="0.2">
      <c r="S412" s="7">
        <f t="shared" si="90"/>
        <v>21</v>
      </c>
      <c r="T412" s="20" t="e">
        <f t="shared" si="91"/>
        <v>#DIV/0!</v>
      </c>
      <c r="U412" s="21" t="e">
        <f t="shared" si="88"/>
        <v>#DIV/0!</v>
      </c>
      <c r="V412" s="22" t="e">
        <f t="shared" si="89"/>
        <v>#DIV/0!</v>
      </c>
      <c r="W412" s="23" t="e">
        <f t="shared" si="92"/>
        <v>#DIV/0!</v>
      </c>
    </row>
    <row r="413" spans="19:23" x14ac:dyDescent="0.2">
      <c r="S413" s="7">
        <f t="shared" si="90"/>
        <v>22</v>
      </c>
      <c r="T413" s="20" t="e">
        <f t="shared" si="91"/>
        <v>#DIV/0!</v>
      </c>
      <c r="U413" s="21" t="e">
        <f t="shared" si="88"/>
        <v>#DIV/0!</v>
      </c>
      <c r="V413" s="22" t="e">
        <f t="shared" si="89"/>
        <v>#DIV/0!</v>
      </c>
      <c r="W413" s="23" t="e">
        <f t="shared" si="92"/>
        <v>#DIV/0!</v>
      </c>
    </row>
    <row r="414" spans="19:23" x14ac:dyDescent="0.2">
      <c r="S414" s="7">
        <f t="shared" si="90"/>
        <v>23</v>
      </c>
      <c r="T414" s="20" t="e">
        <f t="shared" si="91"/>
        <v>#DIV/0!</v>
      </c>
      <c r="U414" s="21" t="e">
        <f t="shared" si="88"/>
        <v>#DIV/0!</v>
      </c>
      <c r="V414" s="22" t="e">
        <f t="shared" si="89"/>
        <v>#DIV/0!</v>
      </c>
      <c r="W414" s="23" t="e">
        <f t="shared" si="92"/>
        <v>#DIV/0!</v>
      </c>
    </row>
    <row r="415" spans="19:23" x14ac:dyDescent="0.2">
      <c r="S415" s="7">
        <f t="shared" si="90"/>
        <v>24</v>
      </c>
      <c r="T415" s="20" t="e">
        <f t="shared" si="91"/>
        <v>#DIV/0!</v>
      </c>
      <c r="U415" s="21" t="e">
        <f t="shared" si="88"/>
        <v>#DIV/0!</v>
      </c>
      <c r="V415" s="22" t="e">
        <f t="shared" si="89"/>
        <v>#DIV/0!</v>
      </c>
      <c r="W415" s="23" t="e">
        <f t="shared" si="92"/>
        <v>#DIV/0!</v>
      </c>
    </row>
    <row r="416" spans="19:23" x14ac:dyDescent="0.2">
      <c r="S416" s="7">
        <f t="shared" si="90"/>
        <v>25</v>
      </c>
      <c r="T416" s="20" t="e">
        <f t="shared" si="91"/>
        <v>#DIV/0!</v>
      </c>
      <c r="U416" s="21" t="e">
        <f t="shared" si="88"/>
        <v>#DIV/0!</v>
      </c>
      <c r="V416" s="22" t="e">
        <f t="shared" si="89"/>
        <v>#DIV/0!</v>
      </c>
      <c r="W416" s="23" t="e">
        <f t="shared" si="92"/>
        <v>#DIV/0!</v>
      </c>
    </row>
    <row r="417" spans="19:23" x14ac:dyDescent="0.2">
      <c r="S417" s="7">
        <f t="shared" si="90"/>
        <v>26</v>
      </c>
      <c r="T417" s="20" t="e">
        <f t="shared" si="91"/>
        <v>#DIV/0!</v>
      </c>
      <c r="U417" s="21" t="e">
        <f t="shared" si="88"/>
        <v>#DIV/0!</v>
      </c>
      <c r="V417" s="22" t="e">
        <f t="shared" si="89"/>
        <v>#DIV/0!</v>
      </c>
      <c r="W417" s="23" t="e">
        <f t="shared" si="92"/>
        <v>#DIV/0!</v>
      </c>
    </row>
    <row r="418" spans="19:23" x14ac:dyDescent="0.2">
      <c r="S418" s="7">
        <f t="shared" si="90"/>
        <v>27</v>
      </c>
      <c r="T418" s="20" t="e">
        <f t="shared" si="91"/>
        <v>#DIV/0!</v>
      </c>
      <c r="U418" s="21" t="e">
        <f t="shared" si="88"/>
        <v>#DIV/0!</v>
      </c>
      <c r="V418" s="22" t="e">
        <f t="shared" si="89"/>
        <v>#DIV/0!</v>
      </c>
      <c r="W418" s="23" t="e">
        <f t="shared" si="92"/>
        <v>#DIV/0!</v>
      </c>
    </row>
    <row r="419" spans="19:23" x14ac:dyDescent="0.2">
      <c r="S419" s="7">
        <f t="shared" si="90"/>
        <v>28</v>
      </c>
      <c r="T419" s="20" t="e">
        <f t="shared" si="91"/>
        <v>#DIV/0!</v>
      </c>
      <c r="U419" s="21" t="e">
        <f t="shared" si="88"/>
        <v>#DIV/0!</v>
      </c>
      <c r="V419" s="22" t="e">
        <f t="shared" si="89"/>
        <v>#DIV/0!</v>
      </c>
      <c r="W419" s="23" t="e">
        <f t="shared" si="92"/>
        <v>#DIV/0!</v>
      </c>
    </row>
    <row r="420" spans="19:23" x14ac:dyDescent="0.2">
      <c r="S420" s="7">
        <f t="shared" si="90"/>
        <v>29</v>
      </c>
      <c r="T420" s="20" t="e">
        <f t="shared" si="91"/>
        <v>#DIV/0!</v>
      </c>
      <c r="U420" s="21" t="e">
        <f t="shared" si="88"/>
        <v>#DIV/0!</v>
      </c>
      <c r="V420" s="22" t="e">
        <f t="shared" si="89"/>
        <v>#DIV/0!</v>
      </c>
      <c r="W420" s="23" t="e">
        <f t="shared" si="92"/>
        <v>#DIV/0!</v>
      </c>
    </row>
    <row r="421" spans="19:23" x14ac:dyDescent="0.2">
      <c r="S421" s="7">
        <f t="shared" si="90"/>
        <v>30</v>
      </c>
      <c r="T421" s="20" t="e">
        <f t="shared" si="91"/>
        <v>#DIV/0!</v>
      </c>
      <c r="U421" s="21" t="e">
        <f t="shared" si="88"/>
        <v>#DIV/0!</v>
      </c>
      <c r="V421" s="22" t="e">
        <f t="shared" si="89"/>
        <v>#DIV/0!</v>
      </c>
      <c r="W421" s="23" t="e">
        <f t="shared" si="92"/>
        <v>#DIV/0!</v>
      </c>
    </row>
    <row r="422" spans="19:23" x14ac:dyDescent="0.2">
      <c r="S422" s="7">
        <f t="shared" si="90"/>
        <v>31</v>
      </c>
      <c r="T422" s="20" t="e">
        <f t="shared" si="91"/>
        <v>#DIV/0!</v>
      </c>
      <c r="U422" s="21" t="e">
        <f t="shared" si="88"/>
        <v>#DIV/0!</v>
      </c>
      <c r="V422" s="22" t="e">
        <f t="shared" si="89"/>
        <v>#DIV/0!</v>
      </c>
      <c r="W422" s="23" t="e">
        <f t="shared" si="92"/>
        <v>#DIV/0!</v>
      </c>
    </row>
    <row r="423" spans="19:23" x14ac:dyDescent="0.2">
      <c r="S423" s="7">
        <f t="shared" si="90"/>
        <v>32</v>
      </c>
      <c r="T423" s="20" t="e">
        <f t="shared" si="91"/>
        <v>#DIV/0!</v>
      </c>
      <c r="U423" s="21" t="e">
        <f t="shared" si="88"/>
        <v>#DIV/0!</v>
      </c>
      <c r="V423" s="22" t="e">
        <f t="shared" si="89"/>
        <v>#DIV/0!</v>
      </c>
      <c r="W423" s="23" t="e">
        <f t="shared" si="92"/>
        <v>#DIV/0!</v>
      </c>
    </row>
    <row r="424" spans="19:23" x14ac:dyDescent="0.2">
      <c r="S424" s="7">
        <f t="shared" si="90"/>
        <v>33</v>
      </c>
      <c r="T424" s="20" t="e">
        <f t="shared" si="91"/>
        <v>#DIV/0!</v>
      </c>
      <c r="U424" s="21" t="e">
        <f t="shared" si="88"/>
        <v>#DIV/0!</v>
      </c>
      <c r="V424" s="22" t="e">
        <f t="shared" si="89"/>
        <v>#DIV/0!</v>
      </c>
      <c r="W424" s="23" t="e">
        <f t="shared" si="92"/>
        <v>#DIV/0!</v>
      </c>
    </row>
    <row r="425" spans="19:23" x14ac:dyDescent="0.2">
      <c r="S425" s="7">
        <f t="shared" si="90"/>
        <v>34</v>
      </c>
      <c r="T425" s="20" t="e">
        <f t="shared" si="91"/>
        <v>#DIV/0!</v>
      </c>
      <c r="U425" s="21" t="e">
        <f t="shared" si="88"/>
        <v>#DIV/0!</v>
      </c>
      <c r="V425" s="22" t="e">
        <f t="shared" si="89"/>
        <v>#DIV/0!</v>
      </c>
      <c r="W425" s="23" t="e">
        <f t="shared" si="92"/>
        <v>#DIV/0!</v>
      </c>
    </row>
    <row r="426" spans="19:23" x14ac:dyDescent="0.2">
      <c r="S426" s="7">
        <f t="shared" si="90"/>
        <v>35</v>
      </c>
      <c r="T426" s="20" t="e">
        <f t="shared" si="91"/>
        <v>#DIV/0!</v>
      </c>
      <c r="U426" s="21" t="e">
        <f t="shared" si="88"/>
        <v>#DIV/0!</v>
      </c>
      <c r="V426" s="22" t="e">
        <f t="shared" si="89"/>
        <v>#DIV/0!</v>
      </c>
      <c r="W426" s="23" t="e">
        <f t="shared" si="92"/>
        <v>#DIV/0!</v>
      </c>
    </row>
    <row r="427" spans="19:23" x14ac:dyDescent="0.2">
      <c r="S427" s="7">
        <f t="shared" si="90"/>
        <v>36</v>
      </c>
      <c r="T427" s="20" t="e">
        <f t="shared" si="91"/>
        <v>#DIV/0!</v>
      </c>
      <c r="U427" s="21" t="e">
        <f t="shared" si="88"/>
        <v>#DIV/0!</v>
      </c>
      <c r="V427" s="22" t="e">
        <f t="shared" si="89"/>
        <v>#DIV/0!</v>
      </c>
      <c r="W427" s="23" t="e">
        <f t="shared" si="92"/>
        <v>#DIV/0!</v>
      </c>
    </row>
    <row r="428" spans="19:23" x14ac:dyDescent="0.2">
      <c r="S428" s="7">
        <f t="shared" si="90"/>
        <v>37</v>
      </c>
      <c r="T428" s="20" t="e">
        <f t="shared" si="91"/>
        <v>#DIV/0!</v>
      </c>
      <c r="U428" s="21" t="e">
        <f t="shared" si="88"/>
        <v>#DIV/0!</v>
      </c>
      <c r="V428" s="22" t="e">
        <f t="shared" si="89"/>
        <v>#DIV/0!</v>
      </c>
      <c r="W428" s="23" t="e">
        <f t="shared" si="92"/>
        <v>#DIV/0!</v>
      </c>
    </row>
    <row r="429" spans="19:23" x14ac:dyDescent="0.2">
      <c r="S429" s="7">
        <f t="shared" si="90"/>
        <v>38</v>
      </c>
      <c r="T429" s="20" t="e">
        <f t="shared" si="91"/>
        <v>#DIV/0!</v>
      </c>
      <c r="U429" s="21" t="e">
        <f t="shared" si="88"/>
        <v>#DIV/0!</v>
      </c>
      <c r="V429" s="22" t="e">
        <f t="shared" si="89"/>
        <v>#DIV/0!</v>
      </c>
      <c r="W429" s="23" t="e">
        <f t="shared" si="92"/>
        <v>#DIV/0!</v>
      </c>
    </row>
    <row r="430" spans="19:23" x14ac:dyDescent="0.2">
      <c r="S430" s="7">
        <f t="shared" si="90"/>
        <v>39</v>
      </c>
      <c r="T430" s="20" t="e">
        <f t="shared" si="91"/>
        <v>#DIV/0!</v>
      </c>
      <c r="U430" s="21" t="e">
        <f t="shared" si="88"/>
        <v>#DIV/0!</v>
      </c>
      <c r="V430" s="22" t="e">
        <f t="shared" si="89"/>
        <v>#DIV/0!</v>
      </c>
      <c r="W430" s="23" t="e">
        <f t="shared" si="92"/>
        <v>#DIV/0!</v>
      </c>
    </row>
    <row r="431" spans="19:23" x14ac:dyDescent="0.2">
      <c r="S431" s="7">
        <f t="shared" si="90"/>
        <v>40</v>
      </c>
      <c r="T431" s="20" t="e">
        <f t="shared" si="91"/>
        <v>#DIV/0!</v>
      </c>
      <c r="U431" s="21" t="e">
        <f t="shared" si="88"/>
        <v>#DIV/0!</v>
      </c>
      <c r="V431" s="22" t="e">
        <f t="shared" si="89"/>
        <v>#DIV/0!</v>
      </c>
      <c r="W431" s="23" t="e">
        <f t="shared" si="92"/>
        <v>#DIV/0!</v>
      </c>
    </row>
    <row r="432" spans="19:23" x14ac:dyDescent="0.2">
      <c r="S432" s="7">
        <f t="shared" si="90"/>
        <v>41</v>
      </c>
      <c r="T432" s="20" t="e">
        <f t="shared" si="91"/>
        <v>#DIV/0!</v>
      </c>
      <c r="U432" s="21" t="e">
        <f t="shared" si="88"/>
        <v>#DIV/0!</v>
      </c>
      <c r="V432" s="57"/>
      <c r="W432" s="23" t="e">
        <f t="shared" si="92"/>
        <v>#DIV/0!</v>
      </c>
    </row>
    <row r="433" spans="18:23" x14ac:dyDescent="0.2">
      <c r="R433" s="9" t="str">
        <f>A19</f>
        <v>Investointi 10:</v>
      </c>
      <c r="S433" s="14">
        <f>F19</f>
        <v>0</v>
      </c>
      <c r="T433" s="15">
        <f>B19</f>
        <v>0</v>
      </c>
      <c r="U433" s="16" t="e">
        <f>(R435/12)*(12-E19+1)</f>
        <v>#DIV/0!</v>
      </c>
      <c r="V433" s="16" t="e">
        <f>T434*$B$34</f>
        <v>#DIV/0!</v>
      </c>
      <c r="W433" s="15" t="e">
        <f t="shared" si="92"/>
        <v>#DIV/0!</v>
      </c>
    </row>
    <row r="434" spans="18:23" x14ac:dyDescent="0.2">
      <c r="R434" s="7" t="s">
        <v>23</v>
      </c>
      <c r="S434" s="7">
        <f>S433+1</f>
        <v>1</v>
      </c>
      <c r="T434" s="20" t="e">
        <f>T433-U433</f>
        <v>#DIV/0!</v>
      </c>
      <c r="U434" s="21" t="e">
        <f t="shared" ref="U434:U474" si="93">IF($R$435&lt;T434,$R$435,T434)</f>
        <v>#DIV/0!</v>
      </c>
      <c r="V434" s="22" t="e">
        <f t="shared" ref="V434:V473" si="94">T435*$B$34</f>
        <v>#DIV/0!</v>
      </c>
      <c r="W434" s="23" t="e">
        <f t="shared" si="92"/>
        <v>#DIV/0!</v>
      </c>
    </row>
    <row r="435" spans="18:23" x14ac:dyDescent="0.2">
      <c r="R435" s="20" t="e">
        <f>B19/D19</f>
        <v>#DIV/0!</v>
      </c>
      <c r="S435" s="7">
        <f t="shared" ref="S435:S474" si="95">S434+1</f>
        <v>2</v>
      </c>
      <c r="T435" s="20" t="e">
        <f t="shared" ref="T435:T474" si="96">T434-U434</f>
        <v>#DIV/0!</v>
      </c>
      <c r="U435" s="21" t="e">
        <f t="shared" si="93"/>
        <v>#DIV/0!</v>
      </c>
      <c r="V435" s="22" t="e">
        <f t="shared" si="94"/>
        <v>#DIV/0!</v>
      </c>
      <c r="W435" s="23" t="e">
        <f t="shared" si="92"/>
        <v>#DIV/0!</v>
      </c>
    </row>
    <row r="436" spans="18:23" x14ac:dyDescent="0.2">
      <c r="S436" s="7">
        <f t="shared" si="95"/>
        <v>3</v>
      </c>
      <c r="T436" s="20" t="e">
        <f t="shared" si="96"/>
        <v>#DIV/0!</v>
      </c>
      <c r="U436" s="21" t="e">
        <f t="shared" si="93"/>
        <v>#DIV/0!</v>
      </c>
      <c r="V436" s="22" t="e">
        <f t="shared" si="94"/>
        <v>#DIV/0!</v>
      </c>
      <c r="W436" s="23" t="e">
        <f t="shared" si="92"/>
        <v>#DIV/0!</v>
      </c>
    </row>
    <row r="437" spans="18:23" x14ac:dyDescent="0.2">
      <c r="S437" s="7">
        <f t="shared" si="95"/>
        <v>4</v>
      </c>
      <c r="T437" s="20" t="e">
        <f t="shared" si="96"/>
        <v>#DIV/0!</v>
      </c>
      <c r="U437" s="21" t="e">
        <f t="shared" si="93"/>
        <v>#DIV/0!</v>
      </c>
      <c r="V437" s="22" t="e">
        <f t="shared" si="94"/>
        <v>#DIV/0!</v>
      </c>
      <c r="W437" s="23" t="e">
        <f t="shared" si="92"/>
        <v>#DIV/0!</v>
      </c>
    </row>
    <row r="438" spans="18:23" x14ac:dyDescent="0.2">
      <c r="S438" s="7">
        <f t="shared" si="95"/>
        <v>5</v>
      </c>
      <c r="T438" s="20" t="e">
        <f t="shared" si="96"/>
        <v>#DIV/0!</v>
      </c>
      <c r="U438" s="21" t="e">
        <f t="shared" si="93"/>
        <v>#DIV/0!</v>
      </c>
      <c r="V438" s="22" t="e">
        <f t="shared" si="94"/>
        <v>#DIV/0!</v>
      </c>
      <c r="W438" s="23" t="e">
        <f t="shared" si="92"/>
        <v>#DIV/0!</v>
      </c>
    </row>
    <row r="439" spans="18:23" x14ac:dyDescent="0.2">
      <c r="S439" s="7">
        <f t="shared" si="95"/>
        <v>6</v>
      </c>
      <c r="T439" s="20" t="e">
        <f t="shared" si="96"/>
        <v>#DIV/0!</v>
      </c>
      <c r="U439" s="21" t="e">
        <f t="shared" si="93"/>
        <v>#DIV/0!</v>
      </c>
      <c r="V439" s="22" t="e">
        <f t="shared" si="94"/>
        <v>#DIV/0!</v>
      </c>
      <c r="W439" s="23" t="e">
        <f t="shared" si="92"/>
        <v>#DIV/0!</v>
      </c>
    </row>
    <row r="440" spans="18:23" x14ac:dyDescent="0.2">
      <c r="S440" s="7">
        <f t="shared" si="95"/>
        <v>7</v>
      </c>
      <c r="T440" s="20" t="e">
        <f t="shared" si="96"/>
        <v>#DIV/0!</v>
      </c>
      <c r="U440" s="21" t="e">
        <f t="shared" si="93"/>
        <v>#DIV/0!</v>
      </c>
      <c r="V440" s="22" t="e">
        <f t="shared" si="94"/>
        <v>#DIV/0!</v>
      </c>
      <c r="W440" s="23" t="e">
        <f t="shared" si="92"/>
        <v>#DIV/0!</v>
      </c>
    </row>
    <row r="441" spans="18:23" x14ac:dyDescent="0.2">
      <c r="S441" s="7">
        <f t="shared" si="95"/>
        <v>8</v>
      </c>
      <c r="T441" s="20" t="e">
        <f t="shared" si="96"/>
        <v>#DIV/0!</v>
      </c>
      <c r="U441" s="21" t="e">
        <f t="shared" si="93"/>
        <v>#DIV/0!</v>
      </c>
      <c r="V441" s="22" t="e">
        <f t="shared" si="94"/>
        <v>#DIV/0!</v>
      </c>
      <c r="W441" s="23" t="e">
        <f t="shared" si="92"/>
        <v>#DIV/0!</v>
      </c>
    </row>
    <row r="442" spans="18:23" x14ac:dyDescent="0.2">
      <c r="S442" s="7">
        <f t="shared" si="95"/>
        <v>9</v>
      </c>
      <c r="T442" s="20" t="e">
        <f t="shared" si="96"/>
        <v>#DIV/0!</v>
      </c>
      <c r="U442" s="21" t="e">
        <f t="shared" si="93"/>
        <v>#DIV/0!</v>
      </c>
      <c r="V442" s="22" t="e">
        <f t="shared" si="94"/>
        <v>#DIV/0!</v>
      </c>
      <c r="W442" s="23" t="e">
        <f t="shared" si="92"/>
        <v>#DIV/0!</v>
      </c>
    </row>
    <row r="443" spans="18:23" x14ac:dyDescent="0.2">
      <c r="S443" s="7">
        <f t="shared" si="95"/>
        <v>10</v>
      </c>
      <c r="T443" s="20" t="e">
        <f t="shared" si="96"/>
        <v>#DIV/0!</v>
      </c>
      <c r="U443" s="21" t="e">
        <f t="shared" si="93"/>
        <v>#DIV/0!</v>
      </c>
      <c r="V443" s="22" t="e">
        <f t="shared" si="94"/>
        <v>#DIV/0!</v>
      </c>
      <c r="W443" s="23" t="e">
        <f t="shared" si="92"/>
        <v>#DIV/0!</v>
      </c>
    </row>
    <row r="444" spans="18:23" x14ac:dyDescent="0.2">
      <c r="S444" s="7">
        <f t="shared" si="95"/>
        <v>11</v>
      </c>
      <c r="T444" s="20" t="e">
        <f t="shared" si="96"/>
        <v>#DIV/0!</v>
      </c>
      <c r="U444" s="21" t="e">
        <f t="shared" si="93"/>
        <v>#DIV/0!</v>
      </c>
      <c r="V444" s="22" t="e">
        <f t="shared" si="94"/>
        <v>#DIV/0!</v>
      </c>
      <c r="W444" s="23" t="e">
        <f t="shared" si="92"/>
        <v>#DIV/0!</v>
      </c>
    </row>
    <row r="445" spans="18:23" x14ac:dyDescent="0.2">
      <c r="S445" s="7">
        <f t="shared" si="95"/>
        <v>12</v>
      </c>
      <c r="T445" s="20" t="e">
        <f t="shared" si="96"/>
        <v>#DIV/0!</v>
      </c>
      <c r="U445" s="21" t="e">
        <f t="shared" si="93"/>
        <v>#DIV/0!</v>
      </c>
      <c r="V445" s="22" t="e">
        <f t="shared" si="94"/>
        <v>#DIV/0!</v>
      </c>
      <c r="W445" s="23" t="e">
        <f t="shared" si="92"/>
        <v>#DIV/0!</v>
      </c>
    </row>
    <row r="446" spans="18:23" x14ac:dyDescent="0.2">
      <c r="S446" s="7">
        <f t="shared" si="95"/>
        <v>13</v>
      </c>
      <c r="T446" s="20" t="e">
        <f t="shared" si="96"/>
        <v>#DIV/0!</v>
      </c>
      <c r="U446" s="21" t="e">
        <f t="shared" si="93"/>
        <v>#DIV/0!</v>
      </c>
      <c r="V446" s="22" t="e">
        <f t="shared" si="94"/>
        <v>#DIV/0!</v>
      </c>
      <c r="W446" s="23" t="e">
        <f t="shared" si="92"/>
        <v>#DIV/0!</v>
      </c>
    </row>
    <row r="447" spans="18:23" x14ac:dyDescent="0.2">
      <c r="S447" s="7">
        <f t="shared" si="95"/>
        <v>14</v>
      </c>
      <c r="T447" s="20" t="e">
        <f t="shared" si="96"/>
        <v>#DIV/0!</v>
      </c>
      <c r="U447" s="21" t="e">
        <f t="shared" si="93"/>
        <v>#DIV/0!</v>
      </c>
      <c r="V447" s="22" t="e">
        <f t="shared" si="94"/>
        <v>#DIV/0!</v>
      </c>
      <c r="W447" s="23" t="e">
        <f t="shared" si="92"/>
        <v>#DIV/0!</v>
      </c>
    </row>
    <row r="448" spans="18:23" x14ac:dyDescent="0.2">
      <c r="S448" s="7">
        <f t="shared" si="95"/>
        <v>15</v>
      </c>
      <c r="T448" s="20" t="e">
        <f t="shared" si="96"/>
        <v>#DIV/0!</v>
      </c>
      <c r="U448" s="21" t="e">
        <f t="shared" si="93"/>
        <v>#DIV/0!</v>
      </c>
      <c r="V448" s="22" t="e">
        <f t="shared" si="94"/>
        <v>#DIV/0!</v>
      </c>
      <c r="W448" s="23" t="e">
        <f t="shared" si="92"/>
        <v>#DIV/0!</v>
      </c>
    </row>
    <row r="449" spans="19:23" x14ac:dyDescent="0.2">
      <c r="S449" s="7">
        <f t="shared" si="95"/>
        <v>16</v>
      </c>
      <c r="T449" s="20" t="e">
        <f t="shared" si="96"/>
        <v>#DIV/0!</v>
      </c>
      <c r="U449" s="21" t="e">
        <f t="shared" si="93"/>
        <v>#DIV/0!</v>
      </c>
      <c r="V449" s="22" t="e">
        <f t="shared" si="94"/>
        <v>#DIV/0!</v>
      </c>
      <c r="W449" s="23" t="e">
        <f t="shared" si="92"/>
        <v>#DIV/0!</v>
      </c>
    </row>
    <row r="450" spans="19:23" x14ac:dyDescent="0.2">
      <c r="S450" s="7">
        <f t="shared" si="95"/>
        <v>17</v>
      </c>
      <c r="T450" s="20" t="e">
        <f t="shared" si="96"/>
        <v>#DIV/0!</v>
      </c>
      <c r="U450" s="21" t="e">
        <f t="shared" si="93"/>
        <v>#DIV/0!</v>
      </c>
      <c r="V450" s="22" t="e">
        <f t="shared" si="94"/>
        <v>#DIV/0!</v>
      </c>
      <c r="W450" s="23" t="e">
        <f t="shared" si="92"/>
        <v>#DIV/0!</v>
      </c>
    </row>
    <row r="451" spans="19:23" x14ac:dyDescent="0.2">
      <c r="S451" s="7">
        <f t="shared" si="95"/>
        <v>18</v>
      </c>
      <c r="T451" s="20" t="e">
        <f t="shared" si="96"/>
        <v>#DIV/0!</v>
      </c>
      <c r="U451" s="21" t="e">
        <f t="shared" si="93"/>
        <v>#DIV/0!</v>
      </c>
      <c r="V451" s="22" t="e">
        <f t="shared" si="94"/>
        <v>#DIV/0!</v>
      </c>
      <c r="W451" s="23" t="e">
        <f t="shared" si="92"/>
        <v>#DIV/0!</v>
      </c>
    </row>
    <row r="452" spans="19:23" x14ac:dyDescent="0.2">
      <c r="S452" s="7">
        <f t="shared" si="95"/>
        <v>19</v>
      </c>
      <c r="T452" s="20" t="e">
        <f t="shared" si="96"/>
        <v>#DIV/0!</v>
      </c>
      <c r="U452" s="21" t="e">
        <f t="shared" si="93"/>
        <v>#DIV/0!</v>
      </c>
      <c r="V452" s="22" t="e">
        <f t="shared" si="94"/>
        <v>#DIV/0!</v>
      </c>
      <c r="W452" s="23" t="e">
        <f t="shared" si="92"/>
        <v>#DIV/0!</v>
      </c>
    </row>
    <row r="453" spans="19:23" x14ac:dyDescent="0.2">
      <c r="S453" s="7">
        <f t="shared" si="95"/>
        <v>20</v>
      </c>
      <c r="T453" s="20" t="e">
        <f t="shared" si="96"/>
        <v>#DIV/0!</v>
      </c>
      <c r="U453" s="21" t="e">
        <f t="shared" si="93"/>
        <v>#DIV/0!</v>
      </c>
      <c r="V453" s="22" t="e">
        <f t="shared" si="94"/>
        <v>#DIV/0!</v>
      </c>
      <c r="W453" s="23" t="e">
        <f t="shared" si="92"/>
        <v>#DIV/0!</v>
      </c>
    </row>
    <row r="454" spans="19:23" x14ac:dyDescent="0.2">
      <c r="S454" s="7">
        <f t="shared" si="95"/>
        <v>21</v>
      </c>
      <c r="T454" s="20" t="e">
        <f t="shared" si="96"/>
        <v>#DIV/0!</v>
      </c>
      <c r="U454" s="21" t="e">
        <f t="shared" si="93"/>
        <v>#DIV/0!</v>
      </c>
      <c r="V454" s="22" t="e">
        <f t="shared" si="94"/>
        <v>#DIV/0!</v>
      </c>
      <c r="W454" s="23" t="e">
        <f t="shared" si="92"/>
        <v>#DIV/0!</v>
      </c>
    </row>
    <row r="455" spans="19:23" x14ac:dyDescent="0.2">
      <c r="S455" s="7">
        <f t="shared" si="95"/>
        <v>22</v>
      </c>
      <c r="T455" s="20" t="e">
        <f t="shared" si="96"/>
        <v>#DIV/0!</v>
      </c>
      <c r="U455" s="21" t="e">
        <f t="shared" si="93"/>
        <v>#DIV/0!</v>
      </c>
      <c r="V455" s="22" t="e">
        <f t="shared" si="94"/>
        <v>#DIV/0!</v>
      </c>
      <c r="W455" s="23" t="e">
        <f t="shared" si="92"/>
        <v>#DIV/0!</v>
      </c>
    </row>
    <row r="456" spans="19:23" x14ac:dyDescent="0.2">
      <c r="S456" s="7">
        <f t="shared" si="95"/>
        <v>23</v>
      </c>
      <c r="T456" s="20" t="e">
        <f t="shared" si="96"/>
        <v>#DIV/0!</v>
      </c>
      <c r="U456" s="21" t="e">
        <f t="shared" si="93"/>
        <v>#DIV/0!</v>
      </c>
      <c r="V456" s="22" t="e">
        <f t="shared" si="94"/>
        <v>#DIV/0!</v>
      </c>
      <c r="W456" s="23" t="e">
        <f t="shared" si="92"/>
        <v>#DIV/0!</v>
      </c>
    </row>
    <row r="457" spans="19:23" x14ac:dyDescent="0.2">
      <c r="S457" s="7">
        <f t="shared" si="95"/>
        <v>24</v>
      </c>
      <c r="T457" s="20" t="e">
        <f t="shared" si="96"/>
        <v>#DIV/0!</v>
      </c>
      <c r="U457" s="21" t="e">
        <f t="shared" si="93"/>
        <v>#DIV/0!</v>
      </c>
      <c r="V457" s="22" t="e">
        <f t="shared" si="94"/>
        <v>#DIV/0!</v>
      </c>
      <c r="W457" s="23" t="e">
        <f t="shared" si="92"/>
        <v>#DIV/0!</v>
      </c>
    </row>
    <row r="458" spans="19:23" x14ac:dyDescent="0.2">
      <c r="S458" s="7">
        <f t="shared" si="95"/>
        <v>25</v>
      </c>
      <c r="T458" s="20" t="e">
        <f t="shared" si="96"/>
        <v>#DIV/0!</v>
      </c>
      <c r="U458" s="21" t="e">
        <f t="shared" si="93"/>
        <v>#DIV/0!</v>
      </c>
      <c r="V458" s="22" t="e">
        <f t="shared" si="94"/>
        <v>#DIV/0!</v>
      </c>
      <c r="W458" s="23" t="e">
        <f t="shared" si="92"/>
        <v>#DIV/0!</v>
      </c>
    </row>
    <row r="459" spans="19:23" x14ac:dyDescent="0.2">
      <c r="S459" s="7">
        <f t="shared" si="95"/>
        <v>26</v>
      </c>
      <c r="T459" s="20" t="e">
        <f t="shared" si="96"/>
        <v>#DIV/0!</v>
      </c>
      <c r="U459" s="21" t="e">
        <f t="shared" si="93"/>
        <v>#DIV/0!</v>
      </c>
      <c r="V459" s="22" t="e">
        <f t="shared" si="94"/>
        <v>#DIV/0!</v>
      </c>
      <c r="W459" s="23" t="e">
        <f t="shared" si="92"/>
        <v>#DIV/0!</v>
      </c>
    </row>
    <row r="460" spans="19:23" x14ac:dyDescent="0.2">
      <c r="S460" s="7">
        <f t="shared" si="95"/>
        <v>27</v>
      </c>
      <c r="T460" s="20" t="e">
        <f t="shared" si="96"/>
        <v>#DIV/0!</v>
      </c>
      <c r="U460" s="21" t="e">
        <f t="shared" si="93"/>
        <v>#DIV/0!</v>
      </c>
      <c r="V460" s="22" t="e">
        <f t="shared" si="94"/>
        <v>#DIV/0!</v>
      </c>
      <c r="W460" s="23" t="e">
        <f t="shared" si="92"/>
        <v>#DIV/0!</v>
      </c>
    </row>
    <row r="461" spans="19:23" x14ac:dyDescent="0.2">
      <c r="S461" s="7">
        <f t="shared" si="95"/>
        <v>28</v>
      </c>
      <c r="T461" s="20" t="e">
        <f t="shared" si="96"/>
        <v>#DIV/0!</v>
      </c>
      <c r="U461" s="21" t="e">
        <f t="shared" si="93"/>
        <v>#DIV/0!</v>
      </c>
      <c r="V461" s="22" t="e">
        <f t="shared" si="94"/>
        <v>#DIV/0!</v>
      </c>
      <c r="W461" s="23" t="e">
        <f t="shared" si="92"/>
        <v>#DIV/0!</v>
      </c>
    </row>
    <row r="462" spans="19:23" x14ac:dyDescent="0.2">
      <c r="S462" s="7">
        <f t="shared" si="95"/>
        <v>29</v>
      </c>
      <c r="T462" s="20" t="e">
        <f t="shared" si="96"/>
        <v>#DIV/0!</v>
      </c>
      <c r="U462" s="21" t="e">
        <f t="shared" si="93"/>
        <v>#DIV/0!</v>
      </c>
      <c r="V462" s="22" t="e">
        <f t="shared" si="94"/>
        <v>#DIV/0!</v>
      </c>
      <c r="W462" s="23" t="e">
        <f t="shared" si="92"/>
        <v>#DIV/0!</v>
      </c>
    </row>
    <row r="463" spans="19:23" x14ac:dyDescent="0.2">
      <c r="S463" s="7">
        <f t="shared" si="95"/>
        <v>30</v>
      </c>
      <c r="T463" s="20" t="e">
        <f t="shared" si="96"/>
        <v>#DIV/0!</v>
      </c>
      <c r="U463" s="21" t="e">
        <f t="shared" si="93"/>
        <v>#DIV/0!</v>
      </c>
      <c r="V463" s="22" t="e">
        <f t="shared" si="94"/>
        <v>#DIV/0!</v>
      </c>
      <c r="W463" s="23" t="e">
        <f t="shared" si="92"/>
        <v>#DIV/0!</v>
      </c>
    </row>
    <row r="464" spans="19:23" x14ac:dyDescent="0.2">
      <c r="S464" s="7">
        <f t="shared" si="95"/>
        <v>31</v>
      </c>
      <c r="T464" s="20" t="e">
        <f t="shared" si="96"/>
        <v>#DIV/0!</v>
      </c>
      <c r="U464" s="21" t="e">
        <f t="shared" si="93"/>
        <v>#DIV/0!</v>
      </c>
      <c r="V464" s="22" t="e">
        <f t="shared" si="94"/>
        <v>#DIV/0!</v>
      </c>
      <c r="W464" s="23" t="e">
        <f t="shared" si="92"/>
        <v>#DIV/0!</v>
      </c>
    </row>
    <row r="465" spans="18:23" x14ac:dyDescent="0.2">
      <c r="S465" s="7">
        <f t="shared" si="95"/>
        <v>32</v>
      </c>
      <c r="T465" s="20" t="e">
        <f t="shared" si="96"/>
        <v>#DIV/0!</v>
      </c>
      <c r="U465" s="21" t="e">
        <f t="shared" si="93"/>
        <v>#DIV/0!</v>
      </c>
      <c r="V465" s="22" t="e">
        <f t="shared" si="94"/>
        <v>#DIV/0!</v>
      </c>
      <c r="W465" s="23" t="e">
        <f t="shared" ref="W465:W474" si="97">SUM(U465:V465)</f>
        <v>#DIV/0!</v>
      </c>
    </row>
    <row r="466" spans="18:23" x14ac:dyDescent="0.2">
      <c r="S466" s="7">
        <f t="shared" si="95"/>
        <v>33</v>
      </c>
      <c r="T466" s="20" t="e">
        <f t="shared" si="96"/>
        <v>#DIV/0!</v>
      </c>
      <c r="U466" s="21" t="e">
        <f t="shared" si="93"/>
        <v>#DIV/0!</v>
      </c>
      <c r="V466" s="22" t="e">
        <f t="shared" si="94"/>
        <v>#DIV/0!</v>
      </c>
      <c r="W466" s="23" t="e">
        <f t="shared" si="97"/>
        <v>#DIV/0!</v>
      </c>
    </row>
    <row r="467" spans="18:23" x14ac:dyDescent="0.2">
      <c r="S467" s="7">
        <f t="shared" si="95"/>
        <v>34</v>
      </c>
      <c r="T467" s="20" t="e">
        <f t="shared" si="96"/>
        <v>#DIV/0!</v>
      </c>
      <c r="U467" s="21" t="e">
        <f t="shared" si="93"/>
        <v>#DIV/0!</v>
      </c>
      <c r="V467" s="22" t="e">
        <f t="shared" si="94"/>
        <v>#DIV/0!</v>
      </c>
      <c r="W467" s="23" t="e">
        <f t="shared" si="97"/>
        <v>#DIV/0!</v>
      </c>
    </row>
    <row r="468" spans="18:23" x14ac:dyDescent="0.2">
      <c r="S468" s="7">
        <f t="shared" si="95"/>
        <v>35</v>
      </c>
      <c r="T468" s="20" t="e">
        <f t="shared" si="96"/>
        <v>#DIV/0!</v>
      </c>
      <c r="U468" s="21" t="e">
        <f t="shared" si="93"/>
        <v>#DIV/0!</v>
      </c>
      <c r="V468" s="22" t="e">
        <f t="shared" si="94"/>
        <v>#DIV/0!</v>
      </c>
      <c r="W468" s="23" t="e">
        <f t="shared" si="97"/>
        <v>#DIV/0!</v>
      </c>
    </row>
    <row r="469" spans="18:23" x14ac:dyDescent="0.2">
      <c r="S469" s="7">
        <f t="shared" si="95"/>
        <v>36</v>
      </c>
      <c r="T469" s="20" t="e">
        <f t="shared" si="96"/>
        <v>#DIV/0!</v>
      </c>
      <c r="U469" s="21" t="e">
        <f t="shared" si="93"/>
        <v>#DIV/0!</v>
      </c>
      <c r="V469" s="22" t="e">
        <f t="shared" si="94"/>
        <v>#DIV/0!</v>
      </c>
      <c r="W469" s="23" t="e">
        <f t="shared" si="97"/>
        <v>#DIV/0!</v>
      </c>
    </row>
    <row r="470" spans="18:23" x14ac:dyDescent="0.2">
      <c r="S470" s="7">
        <f t="shared" si="95"/>
        <v>37</v>
      </c>
      <c r="T470" s="20" t="e">
        <f t="shared" si="96"/>
        <v>#DIV/0!</v>
      </c>
      <c r="U470" s="21" t="e">
        <f t="shared" si="93"/>
        <v>#DIV/0!</v>
      </c>
      <c r="V470" s="22" t="e">
        <f t="shared" si="94"/>
        <v>#DIV/0!</v>
      </c>
      <c r="W470" s="23" t="e">
        <f t="shared" si="97"/>
        <v>#DIV/0!</v>
      </c>
    </row>
    <row r="471" spans="18:23" x14ac:dyDescent="0.2">
      <c r="S471" s="7">
        <f t="shared" si="95"/>
        <v>38</v>
      </c>
      <c r="T471" s="20" t="e">
        <f t="shared" si="96"/>
        <v>#DIV/0!</v>
      </c>
      <c r="U471" s="21" t="e">
        <f t="shared" si="93"/>
        <v>#DIV/0!</v>
      </c>
      <c r="V471" s="22" t="e">
        <f t="shared" si="94"/>
        <v>#DIV/0!</v>
      </c>
      <c r="W471" s="23" t="e">
        <f t="shared" si="97"/>
        <v>#DIV/0!</v>
      </c>
    </row>
    <row r="472" spans="18:23" x14ac:dyDescent="0.2">
      <c r="S472" s="7">
        <f t="shared" si="95"/>
        <v>39</v>
      </c>
      <c r="T472" s="20" t="e">
        <f t="shared" si="96"/>
        <v>#DIV/0!</v>
      </c>
      <c r="U472" s="21" t="e">
        <f t="shared" si="93"/>
        <v>#DIV/0!</v>
      </c>
      <c r="V472" s="22" t="e">
        <f t="shared" si="94"/>
        <v>#DIV/0!</v>
      </c>
      <c r="W472" s="23" t="e">
        <f t="shared" si="97"/>
        <v>#DIV/0!</v>
      </c>
    </row>
    <row r="473" spans="18:23" x14ac:dyDescent="0.2">
      <c r="S473" s="7">
        <f t="shared" si="95"/>
        <v>40</v>
      </c>
      <c r="T473" s="20" t="e">
        <f t="shared" si="96"/>
        <v>#DIV/0!</v>
      </c>
      <c r="U473" s="21" t="e">
        <f t="shared" si="93"/>
        <v>#DIV/0!</v>
      </c>
      <c r="V473" s="22" t="e">
        <f t="shared" si="94"/>
        <v>#DIV/0!</v>
      </c>
      <c r="W473" s="23" t="e">
        <f t="shared" si="97"/>
        <v>#DIV/0!</v>
      </c>
    </row>
    <row r="474" spans="18:23" x14ac:dyDescent="0.2">
      <c r="S474" s="7">
        <f t="shared" si="95"/>
        <v>41</v>
      </c>
      <c r="T474" s="20" t="e">
        <f t="shared" si="96"/>
        <v>#DIV/0!</v>
      </c>
      <c r="U474" s="21" t="e">
        <f t="shared" si="93"/>
        <v>#DIV/0!</v>
      </c>
      <c r="V474" s="57"/>
      <c r="W474" s="23" t="e">
        <f t="shared" si="97"/>
        <v>#DIV/0!</v>
      </c>
    </row>
    <row r="475" spans="18:23" x14ac:dyDescent="0.2">
      <c r="R475" s="9" t="str">
        <f>A20</f>
        <v>Investointi 11:</v>
      </c>
      <c r="S475" s="14">
        <f>F20</f>
        <v>0</v>
      </c>
      <c r="T475" s="15">
        <f>B20</f>
        <v>0</v>
      </c>
      <c r="U475" s="16" t="e">
        <f>(R477/12)*(12-E20+1)</f>
        <v>#DIV/0!</v>
      </c>
      <c r="V475" s="16" t="e">
        <f>T476*$B$34</f>
        <v>#DIV/0!</v>
      </c>
      <c r="W475" s="71" t="e">
        <f>SUM(U475:V475)</f>
        <v>#DIV/0!</v>
      </c>
    </row>
    <row r="476" spans="18:23" x14ac:dyDescent="0.2">
      <c r="R476" s="19" t="s">
        <v>23</v>
      </c>
      <c r="S476" s="7">
        <f t="shared" ref="S476:S516" si="98">S475+1</f>
        <v>1</v>
      </c>
      <c r="T476" s="20" t="e">
        <f>T475-U475</f>
        <v>#DIV/0!</v>
      </c>
      <c r="U476" s="21" t="e">
        <f t="shared" ref="U476:U516" si="99">IF($R$477&lt;T476,$R$477,T476)</f>
        <v>#DIV/0!</v>
      </c>
      <c r="V476" s="22" t="e">
        <f t="shared" ref="V476:V515" si="100">T477*$B$34</f>
        <v>#DIV/0!</v>
      </c>
      <c r="W476" s="23" t="e">
        <f>SUM(U476:V476)</f>
        <v>#DIV/0!</v>
      </c>
    </row>
    <row r="477" spans="18:23" x14ac:dyDescent="0.2">
      <c r="R477" s="20" t="e">
        <f>B20/D20</f>
        <v>#DIV/0!</v>
      </c>
      <c r="S477" s="7">
        <f t="shared" si="98"/>
        <v>2</v>
      </c>
      <c r="T477" s="20" t="e">
        <f>T476-U476</f>
        <v>#DIV/0!</v>
      </c>
      <c r="U477" s="21" t="e">
        <f t="shared" si="99"/>
        <v>#DIV/0!</v>
      </c>
      <c r="V477" s="22" t="e">
        <f t="shared" si="100"/>
        <v>#DIV/0!</v>
      </c>
      <c r="W477" s="23" t="e">
        <f t="shared" ref="W477:W516" si="101">SUM(U477:V477)</f>
        <v>#DIV/0!</v>
      </c>
    </row>
    <row r="478" spans="18:23" x14ac:dyDescent="0.2">
      <c r="S478" s="7">
        <f t="shared" si="98"/>
        <v>3</v>
      </c>
      <c r="T478" s="20" t="e">
        <f t="shared" ref="T478:T516" si="102">T477-U477</f>
        <v>#DIV/0!</v>
      </c>
      <c r="U478" s="21" t="e">
        <f t="shared" si="99"/>
        <v>#DIV/0!</v>
      </c>
      <c r="V478" s="22" t="e">
        <f t="shared" si="100"/>
        <v>#DIV/0!</v>
      </c>
      <c r="W478" s="23" t="e">
        <f t="shared" si="101"/>
        <v>#DIV/0!</v>
      </c>
    </row>
    <row r="479" spans="18:23" x14ac:dyDescent="0.2">
      <c r="S479" s="7">
        <f t="shared" si="98"/>
        <v>4</v>
      </c>
      <c r="T479" s="20" t="e">
        <f t="shared" si="102"/>
        <v>#DIV/0!</v>
      </c>
      <c r="U479" s="21" t="e">
        <f t="shared" si="99"/>
        <v>#DIV/0!</v>
      </c>
      <c r="V479" s="22" t="e">
        <f t="shared" si="100"/>
        <v>#DIV/0!</v>
      </c>
      <c r="W479" s="23" t="e">
        <f t="shared" si="101"/>
        <v>#DIV/0!</v>
      </c>
    </row>
    <row r="480" spans="18:23" x14ac:dyDescent="0.2">
      <c r="S480" s="7">
        <f t="shared" si="98"/>
        <v>5</v>
      </c>
      <c r="T480" s="20" t="e">
        <f t="shared" si="102"/>
        <v>#DIV/0!</v>
      </c>
      <c r="U480" s="21" t="e">
        <f t="shared" si="99"/>
        <v>#DIV/0!</v>
      </c>
      <c r="V480" s="22" t="e">
        <f t="shared" si="100"/>
        <v>#DIV/0!</v>
      </c>
      <c r="W480" s="23" t="e">
        <f t="shared" si="101"/>
        <v>#DIV/0!</v>
      </c>
    </row>
    <row r="481" spans="18:23" x14ac:dyDescent="0.2">
      <c r="S481" s="7">
        <f t="shared" si="98"/>
        <v>6</v>
      </c>
      <c r="T481" s="20" t="e">
        <f t="shared" si="102"/>
        <v>#DIV/0!</v>
      </c>
      <c r="U481" s="21" t="e">
        <f t="shared" si="99"/>
        <v>#DIV/0!</v>
      </c>
      <c r="V481" s="22" t="e">
        <f t="shared" si="100"/>
        <v>#DIV/0!</v>
      </c>
      <c r="W481" s="23" t="e">
        <f t="shared" si="101"/>
        <v>#DIV/0!</v>
      </c>
    </row>
    <row r="482" spans="18:23" x14ac:dyDescent="0.2">
      <c r="S482" s="7">
        <f t="shared" si="98"/>
        <v>7</v>
      </c>
      <c r="T482" s="20" t="e">
        <f t="shared" si="102"/>
        <v>#DIV/0!</v>
      </c>
      <c r="U482" s="21" t="e">
        <f t="shared" si="99"/>
        <v>#DIV/0!</v>
      </c>
      <c r="V482" s="22" t="e">
        <f t="shared" si="100"/>
        <v>#DIV/0!</v>
      </c>
      <c r="W482" s="23" t="e">
        <f t="shared" si="101"/>
        <v>#DIV/0!</v>
      </c>
    </row>
    <row r="483" spans="18:23" x14ac:dyDescent="0.2">
      <c r="S483" s="7">
        <f t="shared" si="98"/>
        <v>8</v>
      </c>
      <c r="T483" s="20" t="e">
        <f t="shared" si="102"/>
        <v>#DIV/0!</v>
      </c>
      <c r="U483" s="21" t="e">
        <f t="shared" si="99"/>
        <v>#DIV/0!</v>
      </c>
      <c r="V483" s="22" t="e">
        <f t="shared" si="100"/>
        <v>#DIV/0!</v>
      </c>
      <c r="W483" s="23" t="e">
        <f t="shared" si="101"/>
        <v>#DIV/0!</v>
      </c>
    </row>
    <row r="484" spans="18:23" x14ac:dyDescent="0.2">
      <c r="S484" s="7">
        <f t="shared" si="98"/>
        <v>9</v>
      </c>
      <c r="T484" s="20" t="e">
        <f t="shared" si="102"/>
        <v>#DIV/0!</v>
      </c>
      <c r="U484" s="21" t="e">
        <f t="shared" si="99"/>
        <v>#DIV/0!</v>
      </c>
      <c r="V484" s="22" t="e">
        <f t="shared" si="100"/>
        <v>#DIV/0!</v>
      </c>
      <c r="W484" s="23" t="e">
        <f t="shared" si="101"/>
        <v>#DIV/0!</v>
      </c>
    </row>
    <row r="485" spans="18:23" x14ac:dyDescent="0.2">
      <c r="S485" s="7">
        <f t="shared" si="98"/>
        <v>10</v>
      </c>
      <c r="T485" s="20" t="e">
        <f t="shared" si="102"/>
        <v>#DIV/0!</v>
      </c>
      <c r="U485" s="21" t="e">
        <f t="shared" si="99"/>
        <v>#DIV/0!</v>
      </c>
      <c r="V485" s="22" t="e">
        <f t="shared" si="100"/>
        <v>#DIV/0!</v>
      </c>
      <c r="W485" s="23" t="e">
        <f t="shared" si="101"/>
        <v>#DIV/0!</v>
      </c>
    </row>
    <row r="486" spans="18:23" x14ac:dyDescent="0.2">
      <c r="S486" s="7">
        <f t="shared" si="98"/>
        <v>11</v>
      </c>
      <c r="T486" s="20" t="e">
        <f t="shared" si="102"/>
        <v>#DIV/0!</v>
      </c>
      <c r="U486" s="21" t="e">
        <f t="shared" si="99"/>
        <v>#DIV/0!</v>
      </c>
      <c r="V486" s="22" t="e">
        <f t="shared" si="100"/>
        <v>#DIV/0!</v>
      </c>
      <c r="W486" s="23" t="e">
        <f t="shared" si="101"/>
        <v>#DIV/0!</v>
      </c>
    </row>
    <row r="487" spans="18:23" x14ac:dyDescent="0.2">
      <c r="S487" s="7">
        <f t="shared" si="98"/>
        <v>12</v>
      </c>
      <c r="T487" s="20" t="e">
        <f t="shared" si="102"/>
        <v>#DIV/0!</v>
      </c>
      <c r="U487" s="21" t="e">
        <f t="shared" si="99"/>
        <v>#DIV/0!</v>
      </c>
      <c r="V487" s="22" t="e">
        <f t="shared" si="100"/>
        <v>#DIV/0!</v>
      </c>
      <c r="W487" s="23" t="e">
        <f t="shared" si="101"/>
        <v>#DIV/0!</v>
      </c>
    </row>
    <row r="488" spans="18:23" x14ac:dyDescent="0.2">
      <c r="R488" s="29"/>
      <c r="S488" s="7">
        <f t="shared" si="98"/>
        <v>13</v>
      </c>
      <c r="T488" s="20" t="e">
        <f t="shared" si="102"/>
        <v>#DIV/0!</v>
      </c>
      <c r="U488" s="21" t="e">
        <f t="shared" si="99"/>
        <v>#DIV/0!</v>
      </c>
      <c r="V488" s="22" t="e">
        <f t="shared" si="100"/>
        <v>#DIV/0!</v>
      </c>
      <c r="W488" s="23" t="e">
        <f t="shared" si="101"/>
        <v>#DIV/0!</v>
      </c>
    </row>
    <row r="489" spans="18:23" x14ac:dyDescent="0.2">
      <c r="R489" s="29"/>
      <c r="S489" s="7">
        <f t="shared" si="98"/>
        <v>14</v>
      </c>
      <c r="T489" s="20" t="e">
        <f t="shared" si="102"/>
        <v>#DIV/0!</v>
      </c>
      <c r="U489" s="21" t="e">
        <f t="shared" si="99"/>
        <v>#DIV/0!</v>
      </c>
      <c r="V489" s="22" t="e">
        <f t="shared" si="100"/>
        <v>#DIV/0!</v>
      </c>
      <c r="W489" s="23" t="e">
        <f t="shared" si="101"/>
        <v>#DIV/0!</v>
      </c>
    </row>
    <row r="490" spans="18:23" x14ac:dyDescent="0.2">
      <c r="R490" s="29"/>
      <c r="S490" s="7">
        <f t="shared" si="98"/>
        <v>15</v>
      </c>
      <c r="T490" s="20" t="e">
        <f t="shared" si="102"/>
        <v>#DIV/0!</v>
      </c>
      <c r="U490" s="21" t="e">
        <f t="shared" si="99"/>
        <v>#DIV/0!</v>
      </c>
      <c r="V490" s="22" t="e">
        <f t="shared" si="100"/>
        <v>#DIV/0!</v>
      </c>
      <c r="W490" s="23" t="e">
        <f t="shared" si="101"/>
        <v>#DIV/0!</v>
      </c>
    </row>
    <row r="491" spans="18:23" x14ac:dyDescent="0.2">
      <c r="R491" s="29"/>
      <c r="S491" s="7">
        <f t="shared" si="98"/>
        <v>16</v>
      </c>
      <c r="T491" s="20" t="e">
        <f t="shared" si="102"/>
        <v>#DIV/0!</v>
      </c>
      <c r="U491" s="21" t="e">
        <f t="shared" si="99"/>
        <v>#DIV/0!</v>
      </c>
      <c r="V491" s="22" t="e">
        <f t="shared" si="100"/>
        <v>#DIV/0!</v>
      </c>
      <c r="W491" s="23" t="e">
        <f t="shared" si="101"/>
        <v>#DIV/0!</v>
      </c>
    </row>
    <row r="492" spans="18:23" x14ac:dyDescent="0.2">
      <c r="R492" s="29"/>
      <c r="S492" s="7">
        <f t="shared" si="98"/>
        <v>17</v>
      </c>
      <c r="T492" s="20" t="e">
        <f t="shared" si="102"/>
        <v>#DIV/0!</v>
      </c>
      <c r="U492" s="21" t="e">
        <f t="shared" si="99"/>
        <v>#DIV/0!</v>
      </c>
      <c r="V492" s="22" t="e">
        <f t="shared" si="100"/>
        <v>#DIV/0!</v>
      </c>
      <c r="W492" s="23" t="e">
        <f t="shared" si="101"/>
        <v>#DIV/0!</v>
      </c>
    </row>
    <row r="493" spans="18:23" x14ac:dyDescent="0.2">
      <c r="R493" s="29"/>
      <c r="S493" s="7">
        <f t="shared" si="98"/>
        <v>18</v>
      </c>
      <c r="T493" s="20" t="e">
        <f t="shared" si="102"/>
        <v>#DIV/0!</v>
      </c>
      <c r="U493" s="21" t="e">
        <f t="shared" si="99"/>
        <v>#DIV/0!</v>
      </c>
      <c r="V493" s="22" t="e">
        <f t="shared" si="100"/>
        <v>#DIV/0!</v>
      </c>
      <c r="W493" s="23" t="e">
        <f t="shared" si="101"/>
        <v>#DIV/0!</v>
      </c>
    </row>
    <row r="494" spans="18:23" x14ac:dyDescent="0.2">
      <c r="R494" s="29"/>
      <c r="S494" s="7">
        <f t="shared" si="98"/>
        <v>19</v>
      </c>
      <c r="T494" s="20" t="e">
        <f t="shared" si="102"/>
        <v>#DIV/0!</v>
      </c>
      <c r="U494" s="21" t="e">
        <f t="shared" si="99"/>
        <v>#DIV/0!</v>
      </c>
      <c r="V494" s="22" t="e">
        <f t="shared" si="100"/>
        <v>#DIV/0!</v>
      </c>
      <c r="W494" s="23" t="e">
        <f t="shared" si="101"/>
        <v>#DIV/0!</v>
      </c>
    </row>
    <row r="495" spans="18:23" x14ac:dyDescent="0.2">
      <c r="R495" s="29"/>
      <c r="S495" s="7">
        <f t="shared" si="98"/>
        <v>20</v>
      </c>
      <c r="T495" s="20" t="e">
        <f t="shared" si="102"/>
        <v>#DIV/0!</v>
      </c>
      <c r="U495" s="21" t="e">
        <f t="shared" si="99"/>
        <v>#DIV/0!</v>
      </c>
      <c r="V495" s="22" t="e">
        <f t="shared" si="100"/>
        <v>#DIV/0!</v>
      </c>
      <c r="W495" s="23" t="e">
        <f t="shared" si="101"/>
        <v>#DIV/0!</v>
      </c>
    </row>
    <row r="496" spans="18:23" x14ac:dyDescent="0.2">
      <c r="R496" s="29"/>
      <c r="S496" s="7">
        <f t="shared" si="98"/>
        <v>21</v>
      </c>
      <c r="T496" s="20" t="e">
        <f t="shared" si="102"/>
        <v>#DIV/0!</v>
      </c>
      <c r="U496" s="21" t="e">
        <f t="shared" si="99"/>
        <v>#DIV/0!</v>
      </c>
      <c r="V496" s="22" t="e">
        <f t="shared" si="100"/>
        <v>#DIV/0!</v>
      </c>
      <c r="W496" s="23" t="e">
        <f t="shared" si="101"/>
        <v>#DIV/0!</v>
      </c>
    </row>
    <row r="497" spans="18:23" x14ac:dyDescent="0.2">
      <c r="R497" s="29"/>
      <c r="S497" s="7">
        <f t="shared" si="98"/>
        <v>22</v>
      </c>
      <c r="T497" s="20" t="e">
        <f t="shared" si="102"/>
        <v>#DIV/0!</v>
      </c>
      <c r="U497" s="21" t="e">
        <f t="shared" si="99"/>
        <v>#DIV/0!</v>
      </c>
      <c r="V497" s="22" t="e">
        <f t="shared" si="100"/>
        <v>#DIV/0!</v>
      </c>
      <c r="W497" s="23" t="e">
        <f t="shared" si="101"/>
        <v>#DIV/0!</v>
      </c>
    </row>
    <row r="498" spans="18:23" x14ac:dyDescent="0.2">
      <c r="S498" s="7">
        <f t="shared" si="98"/>
        <v>23</v>
      </c>
      <c r="T498" s="20" t="e">
        <f t="shared" si="102"/>
        <v>#DIV/0!</v>
      </c>
      <c r="U498" s="21" t="e">
        <f t="shared" si="99"/>
        <v>#DIV/0!</v>
      </c>
      <c r="V498" s="22" t="e">
        <f t="shared" si="100"/>
        <v>#DIV/0!</v>
      </c>
      <c r="W498" s="23" t="e">
        <f t="shared" si="101"/>
        <v>#DIV/0!</v>
      </c>
    </row>
    <row r="499" spans="18:23" x14ac:dyDescent="0.2">
      <c r="S499" s="7">
        <f t="shared" si="98"/>
        <v>24</v>
      </c>
      <c r="T499" s="20" t="e">
        <f t="shared" si="102"/>
        <v>#DIV/0!</v>
      </c>
      <c r="U499" s="21" t="e">
        <f t="shared" si="99"/>
        <v>#DIV/0!</v>
      </c>
      <c r="V499" s="22" t="e">
        <f t="shared" si="100"/>
        <v>#DIV/0!</v>
      </c>
      <c r="W499" s="23" t="e">
        <f t="shared" si="101"/>
        <v>#DIV/0!</v>
      </c>
    </row>
    <row r="500" spans="18:23" x14ac:dyDescent="0.2">
      <c r="S500" s="7">
        <f t="shared" si="98"/>
        <v>25</v>
      </c>
      <c r="T500" s="20" t="e">
        <f t="shared" si="102"/>
        <v>#DIV/0!</v>
      </c>
      <c r="U500" s="21" t="e">
        <f t="shared" si="99"/>
        <v>#DIV/0!</v>
      </c>
      <c r="V500" s="22" t="e">
        <f t="shared" si="100"/>
        <v>#DIV/0!</v>
      </c>
      <c r="W500" s="23" t="e">
        <f t="shared" si="101"/>
        <v>#DIV/0!</v>
      </c>
    </row>
    <row r="501" spans="18:23" x14ac:dyDescent="0.2">
      <c r="S501" s="7">
        <f t="shared" si="98"/>
        <v>26</v>
      </c>
      <c r="T501" s="20" t="e">
        <f t="shared" si="102"/>
        <v>#DIV/0!</v>
      </c>
      <c r="U501" s="21" t="e">
        <f t="shared" si="99"/>
        <v>#DIV/0!</v>
      </c>
      <c r="V501" s="22" t="e">
        <f t="shared" si="100"/>
        <v>#DIV/0!</v>
      </c>
      <c r="W501" s="23" t="e">
        <f t="shared" si="101"/>
        <v>#DIV/0!</v>
      </c>
    </row>
    <row r="502" spans="18:23" x14ac:dyDescent="0.2">
      <c r="S502" s="7">
        <f t="shared" si="98"/>
        <v>27</v>
      </c>
      <c r="T502" s="20" t="e">
        <f t="shared" si="102"/>
        <v>#DIV/0!</v>
      </c>
      <c r="U502" s="21" t="e">
        <f t="shared" si="99"/>
        <v>#DIV/0!</v>
      </c>
      <c r="V502" s="22" t="e">
        <f t="shared" si="100"/>
        <v>#DIV/0!</v>
      </c>
      <c r="W502" s="23" t="e">
        <f t="shared" si="101"/>
        <v>#DIV/0!</v>
      </c>
    </row>
    <row r="503" spans="18:23" x14ac:dyDescent="0.2">
      <c r="S503" s="7">
        <f t="shared" si="98"/>
        <v>28</v>
      </c>
      <c r="T503" s="20" t="e">
        <f t="shared" si="102"/>
        <v>#DIV/0!</v>
      </c>
      <c r="U503" s="21" t="e">
        <f t="shared" si="99"/>
        <v>#DIV/0!</v>
      </c>
      <c r="V503" s="22" t="e">
        <f t="shared" si="100"/>
        <v>#DIV/0!</v>
      </c>
      <c r="W503" s="23" t="e">
        <f t="shared" si="101"/>
        <v>#DIV/0!</v>
      </c>
    </row>
    <row r="504" spans="18:23" x14ac:dyDescent="0.2">
      <c r="S504" s="7">
        <f t="shared" si="98"/>
        <v>29</v>
      </c>
      <c r="T504" s="20" t="e">
        <f t="shared" si="102"/>
        <v>#DIV/0!</v>
      </c>
      <c r="U504" s="21" t="e">
        <f t="shared" si="99"/>
        <v>#DIV/0!</v>
      </c>
      <c r="V504" s="22" t="e">
        <f t="shared" si="100"/>
        <v>#DIV/0!</v>
      </c>
      <c r="W504" s="23" t="e">
        <f t="shared" si="101"/>
        <v>#DIV/0!</v>
      </c>
    </row>
    <row r="505" spans="18:23" x14ac:dyDescent="0.2">
      <c r="S505" s="7">
        <f t="shared" si="98"/>
        <v>30</v>
      </c>
      <c r="T505" s="20" t="e">
        <f t="shared" si="102"/>
        <v>#DIV/0!</v>
      </c>
      <c r="U505" s="21" t="e">
        <f t="shared" si="99"/>
        <v>#DIV/0!</v>
      </c>
      <c r="V505" s="22" t="e">
        <f t="shared" si="100"/>
        <v>#DIV/0!</v>
      </c>
      <c r="W505" s="23" t="e">
        <f t="shared" si="101"/>
        <v>#DIV/0!</v>
      </c>
    </row>
    <row r="506" spans="18:23" x14ac:dyDescent="0.2">
      <c r="S506" s="7">
        <f t="shared" si="98"/>
        <v>31</v>
      </c>
      <c r="T506" s="20" t="e">
        <f t="shared" si="102"/>
        <v>#DIV/0!</v>
      </c>
      <c r="U506" s="21" t="e">
        <f t="shared" si="99"/>
        <v>#DIV/0!</v>
      </c>
      <c r="V506" s="22" t="e">
        <f t="shared" si="100"/>
        <v>#DIV/0!</v>
      </c>
      <c r="W506" s="23" t="e">
        <f t="shared" si="101"/>
        <v>#DIV/0!</v>
      </c>
    </row>
    <row r="507" spans="18:23" x14ac:dyDescent="0.2">
      <c r="S507" s="7">
        <f t="shared" si="98"/>
        <v>32</v>
      </c>
      <c r="T507" s="20" t="e">
        <f t="shared" si="102"/>
        <v>#DIV/0!</v>
      </c>
      <c r="U507" s="21" t="e">
        <f t="shared" si="99"/>
        <v>#DIV/0!</v>
      </c>
      <c r="V507" s="22" t="e">
        <f t="shared" si="100"/>
        <v>#DIV/0!</v>
      </c>
      <c r="W507" s="23" t="e">
        <f t="shared" si="101"/>
        <v>#DIV/0!</v>
      </c>
    </row>
    <row r="508" spans="18:23" x14ac:dyDescent="0.2">
      <c r="S508" s="7">
        <f t="shared" si="98"/>
        <v>33</v>
      </c>
      <c r="T508" s="20" t="e">
        <f t="shared" si="102"/>
        <v>#DIV/0!</v>
      </c>
      <c r="U508" s="21" t="e">
        <f t="shared" si="99"/>
        <v>#DIV/0!</v>
      </c>
      <c r="V508" s="22" t="e">
        <f t="shared" si="100"/>
        <v>#DIV/0!</v>
      </c>
      <c r="W508" s="23" t="e">
        <f t="shared" si="101"/>
        <v>#DIV/0!</v>
      </c>
    </row>
    <row r="509" spans="18:23" x14ac:dyDescent="0.2">
      <c r="S509" s="7">
        <f t="shared" si="98"/>
        <v>34</v>
      </c>
      <c r="T509" s="20" t="e">
        <f t="shared" si="102"/>
        <v>#DIV/0!</v>
      </c>
      <c r="U509" s="21" t="e">
        <f t="shared" si="99"/>
        <v>#DIV/0!</v>
      </c>
      <c r="V509" s="22" t="e">
        <f t="shared" si="100"/>
        <v>#DIV/0!</v>
      </c>
      <c r="W509" s="23" t="e">
        <f t="shared" si="101"/>
        <v>#DIV/0!</v>
      </c>
    </row>
    <row r="510" spans="18:23" x14ac:dyDescent="0.2">
      <c r="S510" s="7">
        <f t="shared" si="98"/>
        <v>35</v>
      </c>
      <c r="T510" s="20" t="e">
        <f t="shared" si="102"/>
        <v>#DIV/0!</v>
      </c>
      <c r="U510" s="21" t="e">
        <f t="shared" si="99"/>
        <v>#DIV/0!</v>
      </c>
      <c r="V510" s="22" t="e">
        <f t="shared" si="100"/>
        <v>#DIV/0!</v>
      </c>
      <c r="W510" s="23" t="e">
        <f t="shared" si="101"/>
        <v>#DIV/0!</v>
      </c>
    </row>
    <row r="511" spans="18:23" x14ac:dyDescent="0.2">
      <c r="S511" s="7">
        <f t="shared" si="98"/>
        <v>36</v>
      </c>
      <c r="T511" s="20" t="e">
        <f t="shared" si="102"/>
        <v>#DIV/0!</v>
      </c>
      <c r="U511" s="21" t="e">
        <f t="shared" si="99"/>
        <v>#DIV/0!</v>
      </c>
      <c r="V511" s="22" t="e">
        <f t="shared" si="100"/>
        <v>#DIV/0!</v>
      </c>
      <c r="W511" s="23" t="e">
        <f t="shared" si="101"/>
        <v>#DIV/0!</v>
      </c>
    </row>
    <row r="512" spans="18:23" x14ac:dyDescent="0.2">
      <c r="S512" s="7">
        <f t="shared" si="98"/>
        <v>37</v>
      </c>
      <c r="T512" s="20" t="e">
        <f t="shared" si="102"/>
        <v>#DIV/0!</v>
      </c>
      <c r="U512" s="21" t="e">
        <f t="shared" si="99"/>
        <v>#DIV/0!</v>
      </c>
      <c r="V512" s="22" t="e">
        <f t="shared" si="100"/>
        <v>#DIV/0!</v>
      </c>
      <c r="W512" s="23" t="e">
        <f t="shared" si="101"/>
        <v>#DIV/0!</v>
      </c>
    </row>
    <row r="513" spans="18:23" x14ac:dyDescent="0.2">
      <c r="S513" s="7">
        <f t="shared" si="98"/>
        <v>38</v>
      </c>
      <c r="T513" s="20" t="e">
        <f t="shared" si="102"/>
        <v>#DIV/0!</v>
      </c>
      <c r="U513" s="21" t="e">
        <f t="shared" si="99"/>
        <v>#DIV/0!</v>
      </c>
      <c r="V513" s="22" t="e">
        <f t="shared" si="100"/>
        <v>#DIV/0!</v>
      </c>
      <c r="W513" s="23" t="e">
        <f t="shared" si="101"/>
        <v>#DIV/0!</v>
      </c>
    </row>
    <row r="514" spans="18:23" x14ac:dyDescent="0.2">
      <c r="S514" s="7">
        <f t="shared" si="98"/>
        <v>39</v>
      </c>
      <c r="T514" s="20" t="e">
        <f t="shared" si="102"/>
        <v>#DIV/0!</v>
      </c>
      <c r="U514" s="21" t="e">
        <f t="shared" si="99"/>
        <v>#DIV/0!</v>
      </c>
      <c r="V514" s="22" t="e">
        <f t="shared" si="100"/>
        <v>#DIV/0!</v>
      </c>
      <c r="W514" s="23" t="e">
        <f t="shared" si="101"/>
        <v>#DIV/0!</v>
      </c>
    </row>
    <row r="515" spans="18:23" x14ac:dyDescent="0.2">
      <c r="S515" s="7">
        <f t="shared" si="98"/>
        <v>40</v>
      </c>
      <c r="T515" s="20" t="e">
        <f t="shared" si="102"/>
        <v>#DIV/0!</v>
      </c>
      <c r="U515" s="21" t="e">
        <f t="shared" si="99"/>
        <v>#DIV/0!</v>
      </c>
      <c r="V515" s="22" t="e">
        <f t="shared" si="100"/>
        <v>#DIV/0!</v>
      </c>
      <c r="W515" s="23" t="e">
        <f t="shared" si="101"/>
        <v>#DIV/0!</v>
      </c>
    </row>
    <row r="516" spans="18:23" x14ac:dyDescent="0.2">
      <c r="S516" s="7">
        <f t="shared" si="98"/>
        <v>41</v>
      </c>
      <c r="T516" s="20" t="e">
        <f t="shared" si="102"/>
        <v>#DIV/0!</v>
      </c>
      <c r="U516" s="21" t="e">
        <f t="shared" si="99"/>
        <v>#DIV/0!</v>
      </c>
      <c r="V516" s="22"/>
      <c r="W516" s="23" t="e">
        <f t="shared" si="101"/>
        <v>#DIV/0!</v>
      </c>
    </row>
    <row r="517" spans="18:23" x14ac:dyDescent="0.2">
      <c r="R517" s="9" t="str">
        <f>A21</f>
        <v>Investointi 12:</v>
      </c>
      <c r="S517" s="14">
        <f>F21</f>
        <v>0</v>
      </c>
      <c r="T517" s="15">
        <f>B21</f>
        <v>0</v>
      </c>
      <c r="U517" s="16" t="e">
        <f>(R519/12)*(12-E21+1)</f>
        <v>#DIV/0!</v>
      </c>
      <c r="V517" s="16" t="e">
        <f>T518*$B$34</f>
        <v>#DIV/0!</v>
      </c>
      <c r="W517" s="15" t="e">
        <f t="shared" ref="W517:W580" si="103">SUM(U517:V517)</f>
        <v>#DIV/0!</v>
      </c>
    </row>
    <row r="518" spans="18:23" x14ac:dyDescent="0.2">
      <c r="R518" s="7" t="s">
        <v>23</v>
      </c>
      <c r="S518" s="7">
        <f>S517+1</f>
        <v>1</v>
      </c>
      <c r="T518" s="20" t="e">
        <f>T517-U517</f>
        <v>#DIV/0!</v>
      </c>
      <c r="U518" s="21" t="e">
        <f t="shared" ref="U518:U555" si="104">IF($R$519&lt;T518,$R$519,T518)</f>
        <v>#DIV/0!</v>
      </c>
      <c r="V518" s="22" t="e">
        <f t="shared" ref="V518:V554" si="105">T519*$B$34</f>
        <v>#DIV/0!</v>
      </c>
      <c r="W518" s="23" t="e">
        <f t="shared" si="103"/>
        <v>#DIV/0!</v>
      </c>
    </row>
    <row r="519" spans="18:23" x14ac:dyDescent="0.2">
      <c r="R519" s="20" t="e">
        <f>B21/D21</f>
        <v>#DIV/0!</v>
      </c>
      <c r="S519" s="7">
        <f t="shared" ref="S519:S555" si="106">S518+1</f>
        <v>2</v>
      </c>
      <c r="T519" s="20" t="e">
        <f t="shared" ref="T519:T555" si="107">T518-U518</f>
        <v>#DIV/0!</v>
      </c>
      <c r="U519" s="21" t="e">
        <f t="shared" si="104"/>
        <v>#DIV/0!</v>
      </c>
      <c r="V519" s="22" t="e">
        <f t="shared" si="105"/>
        <v>#DIV/0!</v>
      </c>
      <c r="W519" s="23" t="e">
        <f t="shared" si="103"/>
        <v>#DIV/0!</v>
      </c>
    </row>
    <row r="520" spans="18:23" x14ac:dyDescent="0.2">
      <c r="R520" s="29"/>
      <c r="S520" s="7">
        <f t="shared" si="106"/>
        <v>3</v>
      </c>
      <c r="T520" s="20" t="e">
        <f t="shared" si="107"/>
        <v>#DIV/0!</v>
      </c>
      <c r="U520" s="21" t="e">
        <f t="shared" si="104"/>
        <v>#DIV/0!</v>
      </c>
      <c r="V520" s="22" t="e">
        <f t="shared" si="105"/>
        <v>#DIV/0!</v>
      </c>
      <c r="W520" s="23" t="e">
        <f t="shared" si="103"/>
        <v>#DIV/0!</v>
      </c>
    </row>
    <row r="521" spans="18:23" x14ac:dyDescent="0.2">
      <c r="R521" s="29"/>
      <c r="S521" s="7">
        <f t="shared" si="106"/>
        <v>4</v>
      </c>
      <c r="T521" s="20" t="e">
        <f t="shared" si="107"/>
        <v>#DIV/0!</v>
      </c>
      <c r="U521" s="21" t="e">
        <f t="shared" si="104"/>
        <v>#DIV/0!</v>
      </c>
      <c r="V521" s="22" t="e">
        <f t="shared" si="105"/>
        <v>#DIV/0!</v>
      </c>
      <c r="W521" s="23" t="e">
        <f t="shared" si="103"/>
        <v>#DIV/0!</v>
      </c>
    </row>
    <row r="522" spans="18:23" x14ac:dyDescent="0.2">
      <c r="R522" s="29"/>
      <c r="S522" s="7">
        <f t="shared" si="106"/>
        <v>5</v>
      </c>
      <c r="T522" s="20" t="e">
        <f t="shared" si="107"/>
        <v>#DIV/0!</v>
      </c>
      <c r="U522" s="21" t="e">
        <f t="shared" si="104"/>
        <v>#DIV/0!</v>
      </c>
      <c r="V522" s="22" t="e">
        <f t="shared" si="105"/>
        <v>#DIV/0!</v>
      </c>
      <c r="W522" s="23" t="e">
        <f t="shared" si="103"/>
        <v>#DIV/0!</v>
      </c>
    </row>
    <row r="523" spans="18:23" x14ac:dyDescent="0.2">
      <c r="R523" s="29"/>
      <c r="S523" s="7">
        <f t="shared" si="106"/>
        <v>6</v>
      </c>
      <c r="T523" s="20" t="e">
        <f t="shared" si="107"/>
        <v>#DIV/0!</v>
      </c>
      <c r="U523" s="21" t="e">
        <f t="shared" si="104"/>
        <v>#DIV/0!</v>
      </c>
      <c r="V523" s="22" t="e">
        <f t="shared" si="105"/>
        <v>#DIV/0!</v>
      </c>
      <c r="W523" s="23" t="e">
        <f t="shared" si="103"/>
        <v>#DIV/0!</v>
      </c>
    </row>
    <row r="524" spans="18:23" x14ac:dyDescent="0.2">
      <c r="S524" s="7">
        <f t="shared" si="106"/>
        <v>7</v>
      </c>
      <c r="T524" s="20" t="e">
        <f t="shared" si="107"/>
        <v>#DIV/0!</v>
      </c>
      <c r="U524" s="21" t="e">
        <f t="shared" si="104"/>
        <v>#DIV/0!</v>
      </c>
      <c r="V524" s="22" t="e">
        <f t="shared" si="105"/>
        <v>#DIV/0!</v>
      </c>
      <c r="W524" s="23" t="e">
        <f t="shared" si="103"/>
        <v>#DIV/0!</v>
      </c>
    </row>
    <row r="525" spans="18:23" x14ac:dyDescent="0.2">
      <c r="S525" s="7">
        <f t="shared" si="106"/>
        <v>8</v>
      </c>
      <c r="T525" s="20" t="e">
        <f t="shared" si="107"/>
        <v>#DIV/0!</v>
      </c>
      <c r="U525" s="21" t="e">
        <f t="shared" si="104"/>
        <v>#DIV/0!</v>
      </c>
      <c r="V525" s="22" t="e">
        <f t="shared" si="105"/>
        <v>#DIV/0!</v>
      </c>
      <c r="W525" s="23" t="e">
        <f t="shared" si="103"/>
        <v>#DIV/0!</v>
      </c>
    </row>
    <row r="526" spans="18:23" x14ac:dyDescent="0.2">
      <c r="S526" s="7">
        <f t="shared" si="106"/>
        <v>9</v>
      </c>
      <c r="T526" s="20" t="e">
        <f t="shared" si="107"/>
        <v>#DIV/0!</v>
      </c>
      <c r="U526" s="21" t="e">
        <f t="shared" si="104"/>
        <v>#DIV/0!</v>
      </c>
      <c r="V526" s="22" t="e">
        <f t="shared" si="105"/>
        <v>#DIV/0!</v>
      </c>
      <c r="W526" s="23" t="e">
        <f t="shared" si="103"/>
        <v>#DIV/0!</v>
      </c>
    </row>
    <row r="527" spans="18:23" x14ac:dyDescent="0.2">
      <c r="S527" s="7">
        <f t="shared" si="106"/>
        <v>10</v>
      </c>
      <c r="T527" s="20" t="e">
        <f t="shared" si="107"/>
        <v>#DIV/0!</v>
      </c>
      <c r="U527" s="21" t="e">
        <f t="shared" si="104"/>
        <v>#DIV/0!</v>
      </c>
      <c r="V527" s="22" t="e">
        <f t="shared" si="105"/>
        <v>#DIV/0!</v>
      </c>
      <c r="W527" s="23" t="e">
        <f t="shared" si="103"/>
        <v>#DIV/0!</v>
      </c>
    </row>
    <row r="528" spans="18:23" x14ac:dyDescent="0.2">
      <c r="S528" s="7">
        <f t="shared" si="106"/>
        <v>11</v>
      </c>
      <c r="T528" s="20" t="e">
        <f t="shared" si="107"/>
        <v>#DIV/0!</v>
      </c>
      <c r="U528" s="21" t="e">
        <f t="shared" si="104"/>
        <v>#DIV/0!</v>
      </c>
      <c r="V528" s="22" t="e">
        <f t="shared" si="105"/>
        <v>#DIV/0!</v>
      </c>
      <c r="W528" s="23" t="e">
        <f t="shared" si="103"/>
        <v>#DIV/0!</v>
      </c>
    </row>
    <row r="529" spans="18:23" x14ac:dyDescent="0.2">
      <c r="S529" s="7">
        <f t="shared" si="106"/>
        <v>12</v>
      </c>
      <c r="T529" s="20" t="e">
        <f t="shared" si="107"/>
        <v>#DIV/0!</v>
      </c>
      <c r="U529" s="21" t="e">
        <f t="shared" si="104"/>
        <v>#DIV/0!</v>
      </c>
      <c r="V529" s="22" t="e">
        <f t="shared" si="105"/>
        <v>#DIV/0!</v>
      </c>
      <c r="W529" s="23" t="e">
        <f t="shared" si="103"/>
        <v>#DIV/0!</v>
      </c>
    </row>
    <row r="530" spans="18:23" x14ac:dyDescent="0.2">
      <c r="S530" s="7">
        <f t="shared" si="106"/>
        <v>13</v>
      </c>
      <c r="T530" s="20" t="e">
        <f t="shared" si="107"/>
        <v>#DIV/0!</v>
      </c>
      <c r="U530" s="21" t="e">
        <f t="shared" si="104"/>
        <v>#DIV/0!</v>
      </c>
      <c r="V530" s="22" t="e">
        <f t="shared" si="105"/>
        <v>#DIV/0!</v>
      </c>
      <c r="W530" s="23" t="e">
        <f t="shared" si="103"/>
        <v>#DIV/0!</v>
      </c>
    </row>
    <row r="531" spans="18:23" x14ac:dyDescent="0.2">
      <c r="S531" s="7">
        <f t="shared" si="106"/>
        <v>14</v>
      </c>
      <c r="T531" s="20" t="e">
        <f t="shared" si="107"/>
        <v>#DIV/0!</v>
      </c>
      <c r="U531" s="21" t="e">
        <f t="shared" si="104"/>
        <v>#DIV/0!</v>
      </c>
      <c r="V531" s="22" t="e">
        <f t="shared" si="105"/>
        <v>#DIV/0!</v>
      </c>
      <c r="W531" s="23" t="e">
        <f t="shared" si="103"/>
        <v>#DIV/0!</v>
      </c>
    </row>
    <row r="532" spans="18:23" x14ac:dyDescent="0.2">
      <c r="S532" s="7">
        <f t="shared" si="106"/>
        <v>15</v>
      </c>
      <c r="T532" s="20" t="e">
        <f t="shared" si="107"/>
        <v>#DIV/0!</v>
      </c>
      <c r="U532" s="21" t="e">
        <f t="shared" si="104"/>
        <v>#DIV/0!</v>
      </c>
      <c r="V532" s="22" t="e">
        <f t="shared" si="105"/>
        <v>#DIV/0!</v>
      </c>
      <c r="W532" s="23" t="e">
        <f t="shared" si="103"/>
        <v>#DIV/0!</v>
      </c>
    </row>
    <row r="533" spans="18:23" x14ac:dyDescent="0.2">
      <c r="S533" s="7">
        <f t="shared" si="106"/>
        <v>16</v>
      </c>
      <c r="T533" s="20" t="e">
        <f t="shared" si="107"/>
        <v>#DIV/0!</v>
      </c>
      <c r="U533" s="21" t="e">
        <f t="shared" si="104"/>
        <v>#DIV/0!</v>
      </c>
      <c r="V533" s="22" t="e">
        <f t="shared" si="105"/>
        <v>#DIV/0!</v>
      </c>
      <c r="W533" s="23" t="e">
        <f t="shared" si="103"/>
        <v>#DIV/0!</v>
      </c>
    </row>
    <row r="534" spans="18:23" x14ac:dyDescent="0.2">
      <c r="S534" s="7">
        <f t="shared" si="106"/>
        <v>17</v>
      </c>
      <c r="T534" s="20" t="e">
        <f t="shared" si="107"/>
        <v>#DIV/0!</v>
      </c>
      <c r="U534" s="21" t="e">
        <f t="shared" si="104"/>
        <v>#DIV/0!</v>
      </c>
      <c r="V534" s="22" t="e">
        <f t="shared" si="105"/>
        <v>#DIV/0!</v>
      </c>
      <c r="W534" s="23" t="e">
        <f t="shared" si="103"/>
        <v>#DIV/0!</v>
      </c>
    </row>
    <row r="535" spans="18:23" x14ac:dyDescent="0.2">
      <c r="S535" s="7">
        <f t="shared" si="106"/>
        <v>18</v>
      </c>
      <c r="T535" s="20" t="e">
        <f t="shared" si="107"/>
        <v>#DIV/0!</v>
      </c>
      <c r="U535" s="21" t="e">
        <f t="shared" si="104"/>
        <v>#DIV/0!</v>
      </c>
      <c r="V535" s="22" t="e">
        <f t="shared" si="105"/>
        <v>#DIV/0!</v>
      </c>
      <c r="W535" s="23" t="e">
        <f t="shared" si="103"/>
        <v>#DIV/0!</v>
      </c>
    </row>
    <row r="536" spans="18:23" x14ac:dyDescent="0.2">
      <c r="R536" s="54"/>
      <c r="S536" s="7">
        <f t="shared" si="106"/>
        <v>19</v>
      </c>
      <c r="T536" s="20" t="e">
        <f t="shared" si="107"/>
        <v>#DIV/0!</v>
      </c>
      <c r="U536" s="21" t="e">
        <f t="shared" si="104"/>
        <v>#DIV/0!</v>
      </c>
      <c r="V536" s="22" t="e">
        <f t="shared" si="105"/>
        <v>#DIV/0!</v>
      </c>
      <c r="W536" s="23" t="e">
        <f t="shared" si="103"/>
        <v>#DIV/0!</v>
      </c>
    </row>
    <row r="537" spans="18:23" x14ac:dyDescent="0.2">
      <c r="R537" s="54"/>
      <c r="S537" s="7">
        <f t="shared" si="106"/>
        <v>20</v>
      </c>
      <c r="T537" s="20" t="e">
        <f t="shared" si="107"/>
        <v>#DIV/0!</v>
      </c>
      <c r="U537" s="21" t="e">
        <f t="shared" si="104"/>
        <v>#DIV/0!</v>
      </c>
      <c r="V537" s="22" t="e">
        <f t="shared" si="105"/>
        <v>#DIV/0!</v>
      </c>
      <c r="W537" s="23" t="e">
        <f t="shared" si="103"/>
        <v>#DIV/0!</v>
      </c>
    </row>
    <row r="538" spans="18:23" x14ac:dyDescent="0.2">
      <c r="R538" s="29"/>
      <c r="S538" s="7">
        <f t="shared" si="106"/>
        <v>21</v>
      </c>
      <c r="T538" s="20" t="e">
        <f t="shared" si="107"/>
        <v>#DIV/0!</v>
      </c>
      <c r="U538" s="21" t="e">
        <f t="shared" si="104"/>
        <v>#DIV/0!</v>
      </c>
      <c r="V538" s="22" t="e">
        <f t="shared" si="105"/>
        <v>#DIV/0!</v>
      </c>
      <c r="W538" s="23" t="e">
        <f t="shared" si="103"/>
        <v>#DIV/0!</v>
      </c>
    </row>
    <row r="539" spans="18:23" x14ac:dyDescent="0.2">
      <c r="R539" s="54"/>
      <c r="S539" s="7">
        <f t="shared" si="106"/>
        <v>22</v>
      </c>
      <c r="T539" s="20" t="e">
        <f t="shared" si="107"/>
        <v>#DIV/0!</v>
      </c>
      <c r="U539" s="21" t="e">
        <f t="shared" si="104"/>
        <v>#DIV/0!</v>
      </c>
      <c r="V539" s="22" t="e">
        <f t="shared" si="105"/>
        <v>#DIV/0!</v>
      </c>
      <c r="W539" s="23" t="e">
        <f t="shared" si="103"/>
        <v>#DIV/0!</v>
      </c>
    </row>
    <row r="540" spans="18:23" x14ac:dyDescent="0.2">
      <c r="R540" s="54"/>
      <c r="S540" s="7">
        <f t="shared" si="106"/>
        <v>23</v>
      </c>
      <c r="T540" s="20" t="e">
        <f t="shared" si="107"/>
        <v>#DIV/0!</v>
      </c>
      <c r="U540" s="21" t="e">
        <f t="shared" si="104"/>
        <v>#DIV/0!</v>
      </c>
      <c r="V540" s="22" t="e">
        <f t="shared" si="105"/>
        <v>#DIV/0!</v>
      </c>
      <c r="W540" s="23" t="e">
        <f t="shared" si="103"/>
        <v>#DIV/0!</v>
      </c>
    </row>
    <row r="541" spans="18:23" x14ac:dyDescent="0.2">
      <c r="S541" s="7">
        <f t="shared" si="106"/>
        <v>24</v>
      </c>
      <c r="T541" s="20" t="e">
        <f t="shared" si="107"/>
        <v>#DIV/0!</v>
      </c>
      <c r="U541" s="21" t="e">
        <f t="shared" si="104"/>
        <v>#DIV/0!</v>
      </c>
      <c r="V541" s="22" t="e">
        <f t="shared" si="105"/>
        <v>#DIV/0!</v>
      </c>
      <c r="W541" s="23" t="e">
        <f t="shared" si="103"/>
        <v>#DIV/0!</v>
      </c>
    </row>
    <row r="542" spans="18:23" x14ac:dyDescent="0.2">
      <c r="S542" s="7">
        <f t="shared" si="106"/>
        <v>25</v>
      </c>
      <c r="T542" s="20" t="e">
        <f t="shared" si="107"/>
        <v>#DIV/0!</v>
      </c>
      <c r="U542" s="21" t="e">
        <f t="shared" si="104"/>
        <v>#DIV/0!</v>
      </c>
      <c r="V542" s="22" t="e">
        <f t="shared" si="105"/>
        <v>#DIV/0!</v>
      </c>
      <c r="W542" s="23" t="e">
        <f t="shared" si="103"/>
        <v>#DIV/0!</v>
      </c>
    </row>
    <row r="543" spans="18:23" x14ac:dyDescent="0.2">
      <c r="S543" s="7">
        <f t="shared" si="106"/>
        <v>26</v>
      </c>
      <c r="T543" s="20" t="e">
        <f t="shared" si="107"/>
        <v>#DIV/0!</v>
      </c>
      <c r="U543" s="21" t="e">
        <f t="shared" si="104"/>
        <v>#DIV/0!</v>
      </c>
      <c r="V543" s="22" t="e">
        <f t="shared" si="105"/>
        <v>#DIV/0!</v>
      </c>
      <c r="W543" s="23" t="e">
        <f t="shared" si="103"/>
        <v>#DIV/0!</v>
      </c>
    </row>
    <row r="544" spans="18:23" x14ac:dyDescent="0.2">
      <c r="S544" s="7">
        <f t="shared" si="106"/>
        <v>27</v>
      </c>
      <c r="T544" s="20" t="e">
        <f t="shared" si="107"/>
        <v>#DIV/0!</v>
      </c>
      <c r="U544" s="21" t="e">
        <f t="shared" si="104"/>
        <v>#DIV/0!</v>
      </c>
      <c r="V544" s="22" t="e">
        <f t="shared" si="105"/>
        <v>#DIV/0!</v>
      </c>
      <c r="W544" s="23" t="e">
        <f t="shared" si="103"/>
        <v>#DIV/0!</v>
      </c>
    </row>
    <row r="545" spans="18:23" x14ac:dyDescent="0.2">
      <c r="S545" s="7">
        <f t="shared" si="106"/>
        <v>28</v>
      </c>
      <c r="T545" s="20" t="e">
        <f t="shared" si="107"/>
        <v>#DIV/0!</v>
      </c>
      <c r="U545" s="21" t="e">
        <f t="shared" si="104"/>
        <v>#DIV/0!</v>
      </c>
      <c r="V545" s="22" t="e">
        <f t="shared" si="105"/>
        <v>#DIV/0!</v>
      </c>
      <c r="W545" s="23" t="e">
        <f t="shared" si="103"/>
        <v>#DIV/0!</v>
      </c>
    </row>
    <row r="546" spans="18:23" x14ac:dyDescent="0.2">
      <c r="S546" s="7">
        <f t="shared" si="106"/>
        <v>29</v>
      </c>
      <c r="T546" s="20" t="e">
        <f t="shared" si="107"/>
        <v>#DIV/0!</v>
      </c>
      <c r="U546" s="21" t="e">
        <f t="shared" si="104"/>
        <v>#DIV/0!</v>
      </c>
      <c r="V546" s="22" t="e">
        <f t="shared" si="105"/>
        <v>#DIV/0!</v>
      </c>
      <c r="W546" s="23" t="e">
        <f t="shared" si="103"/>
        <v>#DIV/0!</v>
      </c>
    </row>
    <row r="547" spans="18:23" x14ac:dyDescent="0.2">
      <c r="S547" s="7">
        <f t="shared" si="106"/>
        <v>30</v>
      </c>
      <c r="T547" s="20" t="e">
        <f t="shared" si="107"/>
        <v>#DIV/0!</v>
      </c>
      <c r="U547" s="21" t="e">
        <f t="shared" si="104"/>
        <v>#DIV/0!</v>
      </c>
      <c r="V547" s="22" t="e">
        <f t="shared" si="105"/>
        <v>#DIV/0!</v>
      </c>
      <c r="W547" s="23" t="e">
        <f t="shared" si="103"/>
        <v>#DIV/0!</v>
      </c>
    </row>
    <row r="548" spans="18:23" x14ac:dyDescent="0.2">
      <c r="S548" s="7">
        <f t="shared" si="106"/>
        <v>31</v>
      </c>
      <c r="T548" s="20" t="e">
        <f t="shared" si="107"/>
        <v>#DIV/0!</v>
      </c>
      <c r="U548" s="21" t="e">
        <f t="shared" si="104"/>
        <v>#DIV/0!</v>
      </c>
      <c r="V548" s="22" t="e">
        <f t="shared" si="105"/>
        <v>#DIV/0!</v>
      </c>
      <c r="W548" s="23" t="e">
        <f t="shared" si="103"/>
        <v>#DIV/0!</v>
      </c>
    </row>
    <row r="549" spans="18:23" x14ac:dyDescent="0.2">
      <c r="S549" s="7">
        <f t="shared" si="106"/>
        <v>32</v>
      </c>
      <c r="T549" s="20" t="e">
        <f t="shared" si="107"/>
        <v>#DIV/0!</v>
      </c>
      <c r="U549" s="21" t="e">
        <f t="shared" si="104"/>
        <v>#DIV/0!</v>
      </c>
      <c r="V549" s="22" t="e">
        <f t="shared" si="105"/>
        <v>#DIV/0!</v>
      </c>
      <c r="W549" s="23" t="e">
        <f t="shared" si="103"/>
        <v>#DIV/0!</v>
      </c>
    </row>
    <row r="550" spans="18:23" x14ac:dyDescent="0.2">
      <c r="S550" s="7">
        <f t="shared" si="106"/>
        <v>33</v>
      </c>
      <c r="T550" s="20" t="e">
        <f t="shared" si="107"/>
        <v>#DIV/0!</v>
      </c>
      <c r="U550" s="21" t="e">
        <f t="shared" si="104"/>
        <v>#DIV/0!</v>
      </c>
      <c r="V550" s="22" t="e">
        <f t="shared" si="105"/>
        <v>#DIV/0!</v>
      </c>
      <c r="W550" s="23" t="e">
        <f t="shared" si="103"/>
        <v>#DIV/0!</v>
      </c>
    </row>
    <row r="551" spans="18:23" x14ac:dyDescent="0.2">
      <c r="S551" s="7">
        <f t="shared" si="106"/>
        <v>34</v>
      </c>
      <c r="T551" s="20" t="e">
        <f t="shared" si="107"/>
        <v>#DIV/0!</v>
      </c>
      <c r="U551" s="21" t="e">
        <f t="shared" si="104"/>
        <v>#DIV/0!</v>
      </c>
      <c r="V551" s="22" t="e">
        <f t="shared" si="105"/>
        <v>#DIV/0!</v>
      </c>
      <c r="W551" s="23" t="e">
        <f t="shared" si="103"/>
        <v>#DIV/0!</v>
      </c>
    </row>
    <row r="552" spans="18:23" x14ac:dyDescent="0.2">
      <c r="S552" s="7">
        <f t="shared" si="106"/>
        <v>35</v>
      </c>
      <c r="T552" s="20" t="e">
        <f t="shared" si="107"/>
        <v>#DIV/0!</v>
      </c>
      <c r="U552" s="21" t="e">
        <f t="shared" si="104"/>
        <v>#DIV/0!</v>
      </c>
      <c r="V552" s="22" t="e">
        <f t="shared" si="105"/>
        <v>#DIV/0!</v>
      </c>
      <c r="W552" s="23" t="e">
        <f t="shared" si="103"/>
        <v>#DIV/0!</v>
      </c>
    </row>
    <row r="553" spans="18:23" x14ac:dyDescent="0.2">
      <c r="S553" s="7">
        <f t="shared" si="106"/>
        <v>36</v>
      </c>
      <c r="T553" s="20" t="e">
        <f t="shared" si="107"/>
        <v>#DIV/0!</v>
      </c>
      <c r="U553" s="21" t="e">
        <f t="shared" si="104"/>
        <v>#DIV/0!</v>
      </c>
      <c r="V553" s="22" t="e">
        <f t="shared" si="105"/>
        <v>#DIV/0!</v>
      </c>
      <c r="W553" s="23" t="e">
        <f t="shared" si="103"/>
        <v>#DIV/0!</v>
      </c>
    </row>
    <row r="554" spans="18:23" x14ac:dyDescent="0.2">
      <c r="S554" s="7">
        <f t="shared" si="106"/>
        <v>37</v>
      </c>
      <c r="T554" s="20" t="e">
        <f t="shared" si="107"/>
        <v>#DIV/0!</v>
      </c>
      <c r="U554" s="21" t="e">
        <f t="shared" si="104"/>
        <v>#DIV/0!</v>
      </c>
      <c r="V554" s="22" t="e">
        <f t="shared" si="105"/>
        <v>#DIV/0!</v>
      </c>
      <c r="W554" s="23" t="e">
        <f t="shared" si="103"/>
        <v>#DIV/0!</v>
      </c>
    </row>
    <row r="555" spans="18:23" x14ac:dyDescent="0.2">
      <c r="S555" s="7">
        <f t="shared" si="106"/>
        <v>38</v>
      </c>
      <c r="T555" s="20" t="e">
        <f t="shared" si="107"/>
        <v>#DIV/0!</v>
      </c>
      <c r="U555" s="21" t="e">
        <f t="shared" si="104"/>
        <v>#DIV/0!</v>
      </c>
      <c r="V555" s="22"/>
      <c r="W555" s="23" t="e">
        <f t="shared" si="103"/>
        <v>#DIV/0!</v>
      </c>
    </row>
    <row r="556" spans="18:23" x14ac:dyDescent="0.2">
      <c r="R556" s="9" t="str">
        <f>A22</f>
        <v>Investointi 13:</v>
      </c>
      <c r="S556" s="14">
        <f>F22</f>
        <v>0</v>
      </c>
      <c r="T556" s="15">
        <f>B22</f>
        <v>0</v>
      </c>
      <c r="U556" s="16" t="e">
        <f>(R558/12)*(12-E22+1)</f>
        <v>#DIV/0!</v>
      </c>
      <c r="V556" s="16" t="e">
        <f>T557*$B$34</f>
        <v>#DIV/0!</v>
      </c>
      <c r="W556" s="15" t="e">
        <f t="shared" si="103"/>
        <v>#DIV/0!</v>
      </c>
    </row>
    <row r="557" spans="18:23" x14ac:dyDescent="0.2">
      <c r="R557" s="7" t="s">
        <v>23</v>
      </c>
      <c r="S557" s="7">
        <f>S556+1</f>
        <v>1</v>
      </c>
      <c r="T557" s="20" t="e">
        <f>T556-U556</f>
        <v>#DIV/0!</v>
      </c>
      <c r="U557" s="21" t="e">
        <f t="shared" ref="U557:U597" si="108">IF($R$558&lt;T557,$R$558,T557)</f>
        <v>#DIV/0!</v>
      </c>
      <c r="V557" s="22" t="e">
        <f t="shared" ref="V557:V596" si="109">T558*$B$34</f>
        <v>#DIV/0!</v>
      </c>
      <c r="W557" s="23" t="e">
        <f t="shared" si="103"/>
        <v>#DIV/0!</v>
      </c>
    </row>
    <row r="558" spans="18:23" x14ac:dyDescent="0.2">
      <c r="R558" s="20" t="e">
        <f>B22/D22</f>
        <v>#DIV/0!</v>
      </c>
      <c r="S558" s="7">
        <f t="shared" ref="S558:S597" si="110">S557+1</f>
        <v>2</v>
      </c>
      <c r="T558" s="20" t="e">
        <f t="shared" ref="T558:T597" si="111">T557-U557</f>
        <v>#DIV/0!</v>
      </c>
      <c r="U558" s="21" t="e">
        <f t="shared" si="108"/>
        <v>#DIV/0!</v>
      </c>
      <c r="V558" s="22" t="e">
        <f t="shared" si="109"/>
        <v>#DIV/0!</v>
      </c>
      <c r="W558" s="23" t="e">
        <f t="shared" si="103"/>
        <v>#DIV/0!</v>
      </c>
    </row>
    <row r="559" spans="18:23" x14ac:dyDescent="0.2">
      <c r="S559" s="7">
        <f t="shared" si="110"/>
        <v>3</v>
      </c>
      <c r="T559" s="20" t="e">
        <f t="shared" si="111"/>
        <v>#DIV/0!</v>
      </c>
      <c r="U559" s="21" t="e">
        <f t="shared" si="108"/>
        <v>#DIV/0!</v>
      </c>
      <c r="V559" s="22" t="e">
        <f t="shared" si="109"/>
        <v>#DIV/0!</v>
      </c>
      <c r="W559" s="23" t="e">
        <f t="shared" si="103"/>
        <v>#DIV/0!</v>
      </c>
    </row>
    <row r="560" spans="18:23" x14ac:dyDescent="0.2">
      <c r="S560" s="7">
        <f t="shared" si="110"/>
        <v>4</v>
      </c>
      <c r="T560" s="20" t="e">
        <f t="shared" si="111"/>
        <v>#DIV/0!</v>
      </c>
      <c r="U560" s="21" t="e">
        <f t="shared" si="108"/>
        <v>#DIV/0!</v>
      </c>
      <c r="V560" s="22" t="e">
        <f t="shared" si="109"/>
        <v>#DIV/0!</v>
      </c>
      <c r="W560" s="23" t="e">
        <f t="shared" si="103"/>
        <v>#DIV/0!</v>
      </c>
    </row>
    <row r="561" spans="19:23" x14ac:dyDescent="0.2">
      <c r="S561" s="7">
        <f t="shared" si="110"/>
        <v>5</v>
      </c>
      <c r="T561" s="20" t="e">
        <f t="shared" si="111"/>
        <v>#DIV/0!</v>
      </c>
      <c r="U561" s="21" t="e">
        <f t="shared" si="108"/>
        <v>#DIV/0!</v>
      </c>
      <c r="V561" s="22" t="e">
        <f t="shared" si="109"/>
        <v>#DIV/0!</v>
      </c>
      <c r="W561" s="23" t="e">
        <f t="shared" si="103"/>
        <v>#DIV/0!</v>
      </c>
    </row>
    <row r="562" spans="19:23" x14ac:dyDescent="0.2">
      <c r="S562" s="7">
        <f t="shared" si="110"/>
        <v>6</v>
      </c>
      <c r="T562" s="20" t="e">
        <f t="shared" si="111"/>
        <v>#DIV/0!</v>
      </c>
      <c r="U562" s="21" t="e">
        <f t="shared" si="108"/>
        <v>#DIV/0!</v>
      </c>
      <c r="V562" s="22" t="e">
        <f t="shared" si="109"/>
        <v>#DIV/0!</v>
      </c>
      <c r="W562" s="23" t="e">
        <f t="shared" si="103"/>
        <v>#DIV/0!</v>
      </c>
    </row>
    <row r="563" spans="19:23" x14ac:dyDescent="0.2">
      <c r="S563" s="7">
        <f t="shared" si="110"/>
        <v>7</v>
      </c>
      <c r="T563" s="20" t="e">
        <f t="shared" si="111"/>
        <v>#DIV/0!</v>
      </c>
      <c r="U563" s="21" t="e">
        <f t="shared" si="108"/>
        <v>#DIV/0!</v>
      </c>
      <c r="V563" s="22" t="e">
        <f t="shared" si="109"/>
        <v>#DIV/0!</v>
      </c>
      <c r="W563" s="23" t="e">
        <f t="shared" si="103"/>
        <v>#DIV/0!</v>
      </c>
    </row>
    <row r="564" spans="19:23" x14ac:dyDescent="0.2">
      <c r="S564" s="7">
        <f t="shared" si="110"/>
        <v>8</v>
      </c>
      <c r="T564" s="20" t="e">
        <f t="shared" si="111"/>
        <v>#DIV/0!</v>
      </c>
      <c r="U564" s="21" t="e">
        <f t="shared" si="108"/>
        <v>#DIV/0!</v>
      </c>
      <c r="V564" s="22" t="e">
        <f t="shared" si="109"/>
        <v>#DIV/0!</v>
      </c>
      <c r="W564" s="23" t="e">
        <f t="shared" si="103"/>
        <v>#DIV/0!</v>
      </c>
    </row>
    <row r="565" spans="19:23" x14ac:dyDescent="0.2">
      <c r="S565" s="7">
        <f t="shared" si="110"/>
        <v>9</v>
      </c>
      <c r="T565" s="20" t="e">
        <f t="shared" si="111"/>
        <v>#DIV/0!</v>
      </c>
      <c r="U565" s="21" t="e">
        <f t="shared" si="108"/>
        <v>#DIV/0!</v>
      </c>
      <c r="V565" s="22" t="e">
        <f t="shared" si="109"/>
        <v>#DIV/0!</v>
      </c>
      <c r="W565" s="23" t="e">
        <f t="shared" si="103"/>
        <v>#DIV/0!</v>
      </c>
    </row>
    <row r="566" spans="19:23" x14ac:dyDescent="0.2">
      <c r="S566" s="7">
        <f t="shared" si="110"/>
        <v>10</v>
      </c>
      <c r="T566" s="20" t="e">
        <f t="shared" si="111"/>
        <v>#DIV/0!</v>
      </c>
      <c r="U566" s="21" t="e">
        <f t="shared" si="108"/>
        <v>#DIV/0!</v>
      </c>
      <c r="V566" s="22" t="e">
        <f t="shared" si="109"/>
        <v>#DIV/0!</v>
      </c>
      <c r="W566" s="23" t="e">
        <f t="shared" si="103"/>
        <v>#DIV/0!</v>
      </c>
    </row>
    <row r="567" spans="19:23" x14ac:dyDescent="0.2">
      <c r="S567" s="7">
        <f t="shared" si="110"/>
        <v>11</v>
      </c>
      <c r="T567" s="20" t="e">
        <f t="shared" si="111"/>
        <v>#DIV/0!</v>
      </c>
      <c r="U567" s="21" t="e">
        <f t="shared" si="108"/>
        <v>#DIV/0!</v>
      </c>
      <c r="V567" s="22" t="e">
        <f t="shared" si="109"/>
        <v>#DIV/0!</v>
      </c>
      <c r="W567" s="23" t="e">
        <f t="shared" si="103"/>
        <v>#DIV/0!</v>
      </c>
    </row>
    <row r="568" spans="19:23" x14ac:dyDescent="0.2">
      <c r="S568" s="7">
        <f t="shared" si="110"/>
        <v>12</v>
      </c>
      <c r="T568" s="20" t="e">
        <f t="shared" si="111"/>
        <v>#DIV/0!</v>
      </c>
      <c r="U568" s="21" t="e">
        <f t="shared" si="108"/>
        <v>#DIV/0!</v>
      </c>
      <c r="V568" s="22" t="e">
        <f t="shared" si="109"/>
        <v>#DIV/0!</v>
      </c>
      <c r="W568" s="23" t="e">
        <f t="shared" si="103"/>
        <v>#DIV/0!</v>
      </c>
    </row>
    <row r="569" spans="19:23" x14ac:dyDescent="0.2">
      <c r="S569" s="7">
        <f t="shared" si="110"/>
        <v>13</v>
      </c>
      <c r="T569" s="20" t="e">
        <f t="shared" si="111"/>
        <v>#DIV/0!</v>
      </c>
      <c r="U569" s="21" t="e">
        <f t="shared" si="108"/>
        <v>#DIV/0!</v>
      </c>
      <c r="V569" s="22" t="e">
        <f t="shared" si="109"/>
        <v>#DIV/0!</v>
      </c>
      <c r="W569" s="23" t="e">
        <f t="shared" si="103"/>
        <v>#DIV/0!</v>
      </c>
    </row>
    <row r="570" spans="19:23" x14ac:dyDescent="0.2">
      <c r="S570" s="7">
        <f t="shared" si="110"/>
        <v>14</v>
      </c>
      <c r="T570" s="20" t="e">
        <f t="shared" si="111"/>
        <v>#DIV/0!</v>
      </c>
      <c r="U570" s="21" t="e">
        <f t="shared" si="108"/>
        <v>#DIV/0!</v>
      </c>
      <c r="V570" s="22" t="e">
        <f t="shared" si="109"/>
        <v>#DIV/0!</v>
      </c>
      <c r="W570" s="23" t="e">
        <f t="shared" si="103"/>
        <v>#DIV/0!</v>
      </c>
    </row>
    <row r="571" spans="19:23" x14ac:dyDescent="0.2">
      <c r="S571" s="7">
        <f t="shared" si="110"/>
        <v>15</v>
      </c>
      <c r="T571" s="20" t="e">
        <f t="shared" si="111"/>
        <v>#DIV/0!</v>
      </c>
      <c r="U571" s="21" t="e">
        <f t="shared" si="108"/>
        <v>#DIV/0!</v>
      </c>
      <c r="V571" s="22" t="e">
        <f t="shared" si="109"/>
        <v>#DIV/0!</v>
      </c>
      <c r="W571" s="23" t="e">
        <f t="shared" si="103"/>
        <v>#DIV/0!</v>
      </c>
    </row>
    <row r="572" spans="19:23" x14ac:dyDescent="0.2">
      <c r="S572" s="7">
        <f t="shared" si="110"/>
        <v>16</v>
      </c>
      <c r="T572" s="20" t="e">
        <f t="shared" si="111"/>
        <v>#DIV/0!</v>
      </c>
      <c r="U572" s="21" t="e">
        <f t="shared" si="108"/>
        <v>#DIV/0!</v>
      </c>
      <c r="V572" s="22" t="e">
        <f t="shared" si="109"/>
        <v>#DIV/0!</v>
      </c>
      <c r="W572" s="23" t="e">
        <f t="shared" si="103"/>
        <v>#DIV/0!</v>
      </c>
    </row>
    <row r="573" spans="19:23" x14ac:dyDescent="0.2">
      <c r="S573" s="7">
        <f t="shared" si="110"/>
        <v>17</v>
      </c>
      <c r="T573" s="20" t="e">
        <f t="shared" si="111"/>
        <v>#DIV/0!</v>
      </c>
      <c r="U573" s="21" t="e">
        <f t="shared" si="108"/>
        <v>#DIV/0!</v>
      </c>
      <c r="V573" s="22" t="e">
        <f t="shared" si="109"/>
        <v>#DIV/0!</v>
      </c>
      <c r="W573" s="23" t="e">
        <f t="shared" si="103"/>
        <v>#DIV/0!</v>
      </c>
    </row>
    <row r="574" spans="19:23" x14ac:dyDescent="0.2">
      <c r="S574" s="7">
        <f t="shared" si="110"/>
        <v>18</v>
      </c>
      <c r="T574" s="20" t="e">
        <f t="shared" si="111"/>
        <v>#DIV/0!</v>
      </c>
      <c r="U574" s="21" t="e">
        <f t="shared" si="108"/>
        <v>#DIV/0!</v>
      </c>
      <c r="V574" s="22" t="e">
        <f t="shared" si="109"/>
        <v>#DIV/0!</v>
      </c>
      <c r="W574" s="23" t="e">
        <f t="shared" si="103"/>
        <v>#DIV/0!</v>
      </c>
    </row>
    <row r="575" spans="19:23" x14ac:dyDescent="0.2">
      <c r="S575" s="7">
        <f t="shared" si="110"/>
        <v>19</v>
      </c>
      <c r="T575" s="20" t="e">
        <f t="shared" si="111"/>
        <v>#DIV/0!</v>
      </c>
      <c r="U575" s="21" t="e">
        <f t="shared" si="108"/>
        <v>#DIV/0!</v>
      </c>
      <c r="V575" s="22" t="e">
        <f t="shared" si="109"/>
        <v>#DIV/0!</v>
      </c>
      <c r="W575" s="23" t="e">
        <f t="shared" si="103"/>
        <v>#DIV/0!</v>
      </c>
    </row>
    <row r="576" spans="19:23" x14ac:dyDescent="0.2">
      <c r="S576" s="7">
        <f t="shared" si="110"/>
        <v>20</v>
      </c>
      <c r="T576" s="20" t="e">
        <f t="shared" si="111"/>
        <v>#DIV/0!</v>
      </c>
      <c r="U576" s="21" t="e">
        <f t="shared" si="108"/>
        <v>#DIV/0!</v>
      </c>
      <c r="V576" s="22" t="e">
        <f t="shared" si="109"/>
        <v>#DIV/0!</v>
      </c>
      <c r="W576" s="23" t="e">
        <f t="shared" si="103"/>
        <v>#DIV/0!</v>
      </c>
    </row>
    <row r="577" spans="19:23" x14ac:dyDescent="0.2">
      <c r="S577" s="7">
        <f t="shared" si="110"/>
        <v>21</v>
      </c>
      <c r="T577" s="20" t="e">
        <f t="shared" si="111"/>
        <v>#DIV/0!</v>
      </c>
      <c r="U577" s="21" t="e">
        <f t="shared" si="108"/>
        <v>#DIV/0!</v>
      </c>
      <c r="V577" s="22" t="e">
        <f t="shared" si="109"/>
        <v>#DIV/0!</v>
      </c>
      <c r="W577" s="23" t="e">
        <f t="shared" si="103"/>
        <v>#DIV/0!</v>
      </c>
    </row>
    <row r="578" spans="19:23" x14ac:dyDescent="0.2">
      <c r="S578" s="7">
        <f t="shared" si="110"/>
        <v>22</v>
      </c>
      <c r="T578" s="20" t="e">
        <f t="shared" si="111"/>
        <v>#DIV/0!</v>
      </c>
      <c r="U578" s="21" t="e">
        <f t="shared" si="108"/>
        <v>#DIV/0!</v>
      </c>
      <c r="V578" s="22" t="e">
        <f t="shared" si="109"/>
        <v>#DIV/0!</v>
      </c>
      <c r="W578" s="23" t="e">
        <f t="shared" si="103"/>
        <v>#DIV/0!</v>
      </c>
    </row>
    <row r="579" spans="19:23" x14ac:dyDescent="0.2">
      <c r="S579" s="7">
        <f t="shared" si="110"/>
        <v>23</v>
      </c>
      <c r="T579" s="20" t="e">
        <f t="shared" si="111"/>
        <v>#DIV/0!</v>
      </c>
      <c r="U579" s="21" t="e">
        <f t="shared" si="108"/>
        <v>#DIV/0!</v>
      </c>
      <c r="V579" s="22" t="e">
        <f t="shared" si="109"/>
        <v>#DIV/0!</v>
      </c>
      <c r="W579" s="23" t="e">
        <f t="shared" si="103"/>
        <v>#DIV/0!</v>
      </c>
    </row>
    <row r="580" spans="19:23" x14ac:dyDescent="0.2">
      <c r="S580" s="7">
        <f t="shared" si="110"/>
        <v>24</v>
      </c>
      <c r="T580" s="20" t="e">
        <f t="shared" si="111"/>
        <v>#DIV/0!</v>
      </c>
      <c r="U580" s="21" t="e">
        <f t="shared" si="108"/>
        <v>#DIV/0!</v>
      </c>
      <c r="V580" s="22" t="e">
        <f t="shared" si="109"/>
        <v>#DIV/0!</v>
      </c>
      <c r="W580" s="23" t="e">
        <f t="shared" si="103"/>
        <v>#DIV/0!</v>
      </c>
    </row>
    <row r="581" spans="19:23" x14ac:dyDescent="0.2">
      <c r="S581" s="7">
        <f t="shared" si="110"/>
        <v>25</v>
      </c>
      <c r="T581" s="20" t="e">
        <f t="shared" si="111"/>
        <v>#DIV/0!</v>
      </c>
      <c r="U581" s="21" t="e">
        <f t="shared" si="108"/>
        <v>#DIV/0!</v>
      </c>
      <c r="V581" s="22" t="e">
        <f t="shared" si="109"/>
        <v>#DIV/0!</v>
      </c>
      <c r="W581" s="23" t="e">
        <f t="shared" ref="W581:W644" si="112">SUM(U581:V581)</f>
        <v>#DIV/0!</v>
      </c>
    </row>
    <row r="582" spans="19:23" x14ac:dyDescent="0.2">
      <c r="S582" s="7">
        <f t="shared" si="110"/>
        <v>26</v>
      </c>
      <c r="T582" s="20" t="e">
        <f t="shared" si="111"/>
        <v>#DIV/0!</v>
      </c>
      <c r="U582" s="21" t="e">
        <f t="shared" si="108"/>
        <v>#DIV/0!</v>
      </c>
      <c r="V582" s="22" t="e">
        <f t="shared" si="109"/>
        <v>#DIV/0!</v>
      </c>
      <c r="W582" s="23" t="e">
        <f t="shared" si="112"/>
        <v>#DIV/0!</v>
      </c>
    </row>
    <row r="583" spans="19:23" x14ac:dyDescent="0.2">
      <c r="S583" s="7">
        <f t="shared" si="110"/>
        <v>27</v>
      </c>
      <c r="T583" s="20" t="e">
        <f t="shared" si="111"/>
        <v>#DIV/0!</v>
      </c>
      <c r="U583" s="21" t="e">
        <f t="shared" si="108"/>
        <v>#DIV/0!</v>
      </c>
      <c r="V583" s="22" t="e">
        <f t="shared" si="109"/>
        <v>#DIV/0!</v>
      </c>
      <c r="W583" s="23" t="e">
        <f t="shared" si="112"/>
        <v>#DIV/0!</v>
      </c>
    </row>
    <row r="584" spans="19:23" x14ac:dyDescent="0.2">
      <c r="S584" s="7">
        <f t="shared" si="110"/>
        <v>28</v>
      </c>
      <c r="T584" s="20" t="e">
        <f t="shared" si="111"/>
        <v>#DIV/0!</v>
      </c>
      <c r="U584" s="21" t="e">
        <f t="shared" si="108"/>
        <v>#DIV/0!</v>
      </c>
      <c r="V584" s="22" t="e">
        <f t="shared" si="109"/>
        <v>#DIV/0!</v>
      </c>
      <c r="W584" s="23" t="e">
        <f t="shared" si="112"/>
        <v>#DIV/0!</v>
      </c>
    </row>
    <row r="585" spans="19:23" x14ac:dyDescent="0.2">
      <c r="S585" s="7">
        <f t="shared" si="110"/>
        <v>29</v>
      </c>
      <c r="T585" s="20" t="e">
        <f t="shared" si="111"/>
        <v>#DIV/0!</v>
      </c>
      <c r="U585" s="21" t="e">
        <f t="shared" si="108"/>
        <v>#DIV/0!</v>
      </c>
      <c r="V585" s="22" t="e">
        <f t="shared" si="109"/>
        <v>#DIV/0!</v>
      </c>
      <c r="W585" s="23" t="e">
        <f t="shared" si="112"/>
        <v>#DIV/0!</v>
      </c>
    </row>
    <row r="586" spans="19:23" x14ac:dyDescent="0.2">
      <c r="S586" s="7">
        <f t="shared" si="110"/>
        <v>30</v>
      </c>
      <c r="T586" s="20" t="e">
        <f t="shared" si="111"/>
        <v>#DIV/0!</v>
      </c>
      <c r="U586" s="21" t="e">
        <f t="shared" si="108"/>
        <v>#DIV/0!</v>
      </c>
      <c r="V586" s="22" t="e">
        <f t="shared" si="109"/>
        <v>#DIV/0!</v>
      </c>
      <c r="W586" s="23" t="e">
        <f t="shared" si="112"/>
        <v>#DIV/0!</v>
      </c>
    </row>
    <row r="587" spans="19:23" x14ac:dyDescent="0.2">
      <c r="S587" s="7">
        <f t="shared" si="110"/>
        <v>31</v>
      </c>
      <c r="T587" s="20" t="e">
        <f t="shared" si="111"/>
        <v>#DIV/0!</v>
      </c>
      <c r="U587" s="21" t="e">
        <f t="shared" si="108"/>
        <v>#DIV/0!</v>
      </c>
      <c r="V587" s="22" t="e">
        <f t="shared" si="109"/>
        <v>#DIV/0!</v>
      </c>
      <c r="W587" s="23" t="e">
        <f t="shared" si="112"/>
        <v>#DIV/0!</v>
      </c>
    </row>
    <row r="588" spans="19:23" x14ac:dyDescent="0.2">
      <c r="S588" s="7">
        <f t="shared" si="110"/>
        <v>32</v>
      </c>
      <c r="T588" s="20" t="e">
        <f t="shared" si="111"/>
        <v>#DIV/0!</v>
      </c>
      <c r="U588" s="21" t="e">
        <f t="shared" si="108"/>
        <v>#DIV/0!</v>
      </c>
      <c r="V588" s="22" t="e">
        <f t="shared" si="109"/>
        <v>#DIV/0!</v>
      </c>
      <c r="W588" s="23" t="e">
        <f t="shared" si="112"/>
        <v>#DIV/0!</v>
      </c>
    </row>
    <row r="589" spans="19:23" x14ac:dyDescent="0.2">
      <c r="S589" s="7">
        <f t="shared" si="110"/>
        <v>33</v>
      </c>
      <c r="T589" s="20" t="e">
        <f t="shared" si="111"/>
        <v>#DIV/0!</v>
      </c>
      <c r="U589" s="21" t="e">
        <f t="shared" si="108"/>
        <v>#DIV/0!</v>
      </c>
      <c r="V589" s="22" t="e">
        <f t="shared" si="109"/>
        <v>#DIV/0!</v>
      </c>
      <c r="W589" s="23" t="e">
        <f t="shared" si="112"/>
        <v>#DIV/0!</v>
      </c>
    </row>
    <row r="590" spans="19:23" x14ac:dyDescent="0.2">
      <c r="S590" s="7">
        <f t="shared" si="110"/>
        <v>34</v>
      </c>
      <c r="T590" s="20" t="e">
        <f t="shared" si="111"/>
        <v>#DIV/0!</v>
      </c>
      <c r="U590" s="21" t="e">
        <f t="shared" si="108"/>
        <v>#DIV/0!</v>
      </c>
      <c r="V590" s="22" t="e">
        <f t="shared" si="109"/>
        <v>#DIV/0!</v>
      </c>
      <c r="W590" s="23" t="e">
        <f t="shared" si="112"/>
        <v>#DIV/0!</v>
      </c>
    </row>
    <row r="591" spans="19:23" x14ac:dyDescent="0.2">
      <c r="S591" s="7">
        <f t="shared" si="110"/>
        <v>35</v>
      </c>
      <c r="T591" s="20" t="e">
        <f t="shared" si="111"/>
        <v>#DIV/0!</v>
      </c>
      <c r="U591" s="21" t="e">
        <f t="shared" si="108"/>
        <v>#DIV/0!</v>
      </c>
      <c r="V591" s="22" t="e">
        <f t="shared" si="109"/>
        <v>#DIV/0!</v>
      </c>
      <c r="W591" s="23" t="e">
        <f t="shared" si="112"/>
        <v>#DIV/0!</v>
      </c>
    </row>
    <row r="592" spans="19:23" x14ac:dyDescent="0.2">
      <c r="S592" s="7">
        <f t="shared" si="110"/>
        <v>36</v>
      </c>
      <c r="T592" s="20" t="e">
        <f t="shared" si="111"/>
        <v>#DIV/0!</v>
      </c>
      <c r="U592" s="21" t="e">
        <f t="shared" si="108"/>
        <v>#DIV/0!</v>
      </c>
      <c r="V592" s="22" t="e">
        <f t="shared" si="109"/>
        <v>#DIV/0!</v>
      </c>
      <c r="W592" s="23" t="e">
        <f t="shared" si="112"/>
        <v>#DIV/0!</v>
      </c>
    </row>
    <row r="593" spans="18:23" x14ac:dyDescent="0.2">
      <c r="S593" s="7">
        <f t="shared" si="110"/>
        <v>37</v>
      </c>
      <c r="T593" s="20" t="e">
        <f t="shared" si="111"/>
        <v>#DIV/0!</v>
      </c>
      <c r="U593" s="21" t="e">
        <f t="shared" si="108"/>
        <v>#DIV/0!</v>
      </c>
      <c r="V593" s="22" t="e">
        <f t="shared" si="109"/>
        <v>#DIV/0!</v>
      </c>
      <c r="W593" s="23" t="e">
        <f t="shared" si="112"/>
        <v>#DIV/0!</v>
      </c>
    </row>
    <row r="594" spans="18:23" x14ac:dyDescent="0.2">
      <c r="S594" s="7">
        <f t="shared" si="110"/>
        <v>38</v>
      </c>
      <c r="T594" s="20" t="e">
        <f t="shared" si="111"/>
        <v>#DIV/0!</v>
      </c>
      <c r="U594" s="21" t="e">
        <f t="shared" si="108"/>
        <v>#DIV/0!</v>
      </c>
      <c r="V594" s="22" t="e">
        <f t="shared" si="109"/>
        <v>#DIV/0!</v>
      </c>
      <c r="W594" s="23" t="e">
        <f t="shared" si="112"/>
        <v>#DIV/0!</v>
      </c>
    </row>
    <row r="595" spans="18:23" x14ac:dyDescent="0.2">
      <c r="S595" s="7">
        <f t="shared" si="110"/>
        <v>39</v>
      </c>
      <c r="T595" s="20" t="e">
        <f t="shared" si="111"/>
        <v>#DIV/0!</v>
      </c>
      <c r="U595" s="21" t="e">
        <f t="shared" si="108"/>
        <v>#DIV/0!</v>
      </c>
      <c r="V595" s="22" t="e">
        <f t="shared" si="109"/>
        <v>#DIV/0!</v>
      </c>
      <c r="W595" s="23" t="e">
        <f t="shared" si="112"/>
        <v>#DIV/0!</v>
      </c>
    </row>
    <row r="596" spans="18:23" x14ac:dyDescent="0.2">
      <c r="S596" s="7">
        <f t="shared" si="110"/>
        <v>40</v>
      </c>
      <c r="T596" s="20" t="e">
        <f t="shared" si="111"/>
        <v>#DIV/0!</v>
      </c>
      <c r="U596" s="21" t="e">
        <f t="shared" si="108"/>
        <v>#DIV/0!</v>
      </c>
      <c r="V596" s="22" t="e">
        <f t="shared" si="109"/>
        <v>#DIV/0!</v>
      </c>
      <c r="W596" s="23" t="e">
        <f t="shared" si="112"/>
        <v>#DIV/0!</v>
      </c>
    </row>
    <row r="597" spans="18:23" x14ac:dyDescent="0.2">
      <c r="S597" s="7">
        <f t="shared" si="110"/>
        <v>41</v>
      </c>
      <c r="T597" s="20" t="e">
        <f t="shared" si="111"/>
        <v>#DIV/0!</v>
      </c>
      <c r="U597" s="21" t="e">
        <f t="shared" si="108"/>
        <v>#DIV/0!</v>
      </c>
      <c r="V597" s="22"/>
      <c r="W597" s="23" t="e">
        <f t="shared" si="112"/>
        <v>#DIV/0!</v>
      </c>
    </row>
    <row r="598" spans="18:23" x14ac:dyDescent="0.2">
      <c r="R598" s="9" t="str">
        <f>A23</f>
        <v>Investointi 14:</v>
      </c>
      <c r="S598" s="14">
        <f>F23</f>
        <v>0</v>
      </c>
      <c r="T598" s="15">
        <f>B23</f>
        <v>0</v>
      </c>
      <c r="U598" s="16" t="e">
        <f>(R600/12)*(12-E23+1)</f>
        <v>#DIV/0!</v>
      </c>
      <c r="V598" s="16" t="e">
        <f>T599*$B$34</f>
        <v>#DIV/0!</v>
      </c>
      <c r="W598" s="15" t="e">
        <f t="shared" si="112"/>
        <v>#DIV/0!</v>
      </c>
    </row>
    <row r="599" spans="18:23" x14ac:dyDescent="0.2">
      <c r="R599" s="7" t="s">
        <v>23</v>
      </c>
      <c r="S599" s="7">
        <f t="shared" ref="S599:S639" si="113">S598+1</f>
        <v>1</v>
      </c>
      <c r="T599" s="20" t="e">
        <f t="shared" ref="T599:T639" si="114">T598-U598</f>
        <v>#DIV/0!</v>
      </c>
      <c r="U599" s="21" t="e">
        <f t="shared" ref="U599:U639" si="115">IF($R$600&lt;T599,$R$600,T599)</f>
        <v>#DIV/0!</v>
      </c>
      <c r="V599" s="22" t="e">
        <f t="shared" ref="V599:V638" si="116">T600*$B$34</f>
        <v>#DIV/0!</v>
      </c>
      <c r="W599" s="23" t="e">
        <f t="shared" si="112"/>
        <v>#DIV/0!</v>
      </c>
    </row>
    <row r="600" spans="18:23" x14ac:dyDescent="0.2">
      <c r="R600" s="20" t="e">
        <f>B23/D23</f>
        <v>#DIV/0!</v>
      </c>
      <c r="S600" s="7">
        <f t="shared" si="113"/>
        <v>2</v>
      </c>
      <c r="T600" s="20" t="e">
        <f t="shared" si="114"/>
        <v>#DIV/0!</v>
      </c>
      <c r="U600" s="21" t="e">
        <f t="shared" si="115"/>
        <v>#DIV/0!</v>
      </c>
      <c r="V600" s="22" t="e">
        <f t="shared" si="116"/>
        <v>#DIV/0!</v>
      </c>
      <c r="W600" s="23" t="e">
        <f t="shared" si="112"/>
        <v>#DIV/0!</v>
      </c>
    </row>
    <row r="601" spans="18:23" x14ac:dyDescent="0.2">
      <c r="S601" s="7">
        <f t="shared" si="113"/>
        <v>3</v>
      </c>
      <c r="T601" s="20" t="e">
        <f t="shared" si="114"/>
        <v>#DIV/0!</v>
      </c>
      <c r="U601" s="21" t="e">
        <f t="shared" si="115"/>
        <v>#DIV/0!</v>
      </c>
      <c r="V601" s="22" t="e">
        <f t="shared" si="116"/>
        <v>#DIV/0!</v>
      </c>
      <c r="W601" s="23" t="e">
        <f t="shared" si="112"/>
        <v>#DIV/0!</v>
      </c>
    </row>
    <row r="602" spans="18:23" x14ac:dyDescent="0.2">
      <c r="S602" s="7">
        <f t="shared" si="113"/>
        <v>4</v>
      </c>
      <c r="T602" s="20" t="e">
        <f t="shared" si="114"/>
        <v>#DIV/0!</v>
      </c>
      <c r="U602" s="21" t="e">
        <f t="shared" si="115"/>
        <v>#DIV/0!</v>
      </c>
      <c r="V602" s="22" t="e">
        <f t="shared" si="116"/>
        <v>#DIV/0!</v>
      </c>
      <c r="W602" s="23" t="e">
        <f t="shared" si="112"/>
        <v>#DIV/0!</v>
      </c>
    </row>
    <row r="603" spans="18:23" x14ac:dyDescent="0.2">
      <c r="S603" s="7">
        <f t="shared" si="113"/>
        <v>5</v>
      </c>
      <c r="T603" s="20" t="e">
        <f t="shared" si="114"/>
        <v>#DIV/0!</v>
      </c>
      <c r="U603" s="21" t="e">
        <f t="shared" si="115"/>
        <v>#DIV/0!</v>
      </c>
      <c r="V603" s="22" t="e">
        <f t="shared" si="116"/>
        <v>#DIV/0!</v>
      </c>
      <c r="W603" s="23" t="e">
        <f t="shared" si="112"/>
        <v>#DIV/0!</v>
      </c>
    </row>
    <row r="604" spans="18:23" x14ac:dyDescent="0.2">
      <c r="S604" s="7">
        <f t="shared" si="113"/>
        <v>6</v>
      </c>
      <c r="T604" s="20" t="e">
        <f t="shared" si="114"/>
        <v>#DIV/0!</v>
      </c>
      <c r="U604" s="21" t="e">
        <f t="shared" si="115"/>
        <v>#DIV/0!</v>
      </c>
      <c r="V604" s="22" t="e">
        <f t="shared" si="116"/>
        <v>#DIV/0!</v>
      </c>
      <c r="W604" s="23" t="e">
        <f t="shared" si="112"/>
        <v>#DIV/0!</v>
      </c>
    </row>
    <row r="605" spans="18:23" x14ac:dyDescent="0.2">
      <c r="S605" s="7">
        <f t="shared" si="113"/>
        <v>7</v>
      </c>
      <c r="T605" s="20" t="e">
        <f t="shared" si="114"/>
        <v>#DIV/0!</v>
      </c>
      <c r="U605" s="21" t="e">
        <f t="shared" si="115"/>
        <v>#DIV/0!</v>
      </c>
      <c r="V605" s="22" t="e">
        <f t="shared" si="116"/>
        <v>#DIV/0!</v>
      </c>
      <c r="W605" s="23" t="e">
        <f t="shared" si="112"/>
        <v>#DIV/0!</v>
      </c>
    </row>
    <row r="606" spans="18:23" x14ac:dyDescent="0.2">
      <c r="S606" s="7">
        <f t="shared" si="113"/>
        <v>8</v>
      </c>
      <c r="T606" s="20" t="e">
        <f t="shared" si="114"/>
        <v>#DIV/0!</v>
      </c>
      <c r="U606" s="21" t="e">
        <f t="shared" si="115"/>
        <v>#DIV/0!</v>
      </c>
      <c r="V606" s="22" t="e">
        <f t="shared" si="116"/>
        <v>#DIV/0!</v>
      </c>
      <c r="W606" s="23" t="e">
        <f t="shared" si="112"/>
        <v>#DIV/0!</v>
      </c>
    </row>
    <row r="607" spans="18:23" x14ac:dyDescent="0.2">
      <c r="S607" s="7">
        <f t="shared" si="113"/>
        <v>9</v>
      </c>
      <c r="T607" s="20" t="e">
        <f t="shared" si="114"/>
        <v>#DIV/0!</v>
      </c>
      <c r="U607" s="21" t="e">
        <f t="shared" si="115"/>
        <v>#DIV/0!</v>
      </c>
      <c r="V607" s="22" t="e">
        <f t="shared" si="116"/>
        <v>#DIV/0!</v>
      </c>
      <c r="W607" s="23" t="e">
        <f t="shared" si="112"/>
        <v>#DIV/0!</v>
      </c>
    </row>
    <row r="608" spans="18:23" x14ac:dyDescent="0.2">
      <c r="S608" s="7">
        <f t="shared" si="113"/>
        <v>10</v>
      </c>
      <c r="T608" s="20" t="e">
        <f t="shared" si="114"/>
        <v>#DIV/0!</v>
      </c>
      <c r="U608" s="21" t="e">
        <f t="shared" si="115"/>
        <v>#DIV/0!</v>
      </c>
      <c r="V608" s="22" t="e">
        <f t="shared" si="116"/>
        <v>#DIV/0!</v>
      </c>
      <c r="W608" s="23" t="e">
        <f t="shared" si="112"/>
        <v>#DIV/0!</v>
      </c>
    </row>
    <row r="609" spans="19:23" x14ac:dyDescent="0.2">
      <c r="S609" s="7">
        <f t="shared" si="113"/>
        <v>11</v>
      </c>
      <c r="T609" s="20" t="e">
        <f t="shared" si="114"/>
        <v>#DIV/0!</v>
      </c>
      <c r="U609" s="21" t="e">
        <f t="shared" si="115"/>
        <v>#DIV/0!</v>
      </c>
      <c r="V609" s="22" t="e">
        <f t="shared" si="116"/>
        <v>#DIV/0!</v>
      </c>
      <c r="W609" s="23" t="e">
        <f t="shared" si="112"/>
        <v>#DIV/0!</v>
      </c>
    </row>
    <row r="610" spans="19:23" x14ac:dyDescent="0.2">
      <c r="S610" s="7">
        <f t="shared" si="113"/>
        <v>12</v>
      </c>
      <c r="T610" s="20" t="e">
        <f t="shared" si="114"/>
        <v>#DIV/0!</v>
      </c>
      <c r="U610" s="21" t="e">
        <f t="shared" si="115"/>
        <v>#DIV/0!</v>
      </c>
      <c r="V610" s="22" t="e">
        <f t="shared" si="116"/>
        <v>#DIV/0!</v>
      </c>
      <c r="W610" s="23" t="e">
        <f t="shared" si="112"/>
        <v>#DIV/0!</v>
      </c>
    </row>
    <row r="611" spans="19:23" x14ac:dyDescent="0.2">
      <c r="S611" s="7">
        <f t="shared" si="113"/>
        <v>13</v>
      </c>
      <c r="T611" s="20" t="e">
        <f t="shared" si="114"/>
        <v>#DIV/0!</v>
      </c>
      <c r="U611" s="21" t="e">
        <f t="shared" si="115"/>
        <v>#DIV/0!</v>
      </c>
      <c r="V611" s="22" t="e">
        <f t="shared" si="116"/>
        <v>#DIV/0!</v>
      </c>
      <c r="W611" s="23" t="e">
        <f t="shared" si="112"/>
        <v>#DIV/0!</v>
      </c>
    </row>
    <row r="612" spans="19:23" x14ac:dyDescent="0.2">
      <c r="S612" s="7">
        <f t="shared" si="113"/>
        <v>14</v>
      </c>
      <c r="T612" s="20" t="e">
        <f t="shared" si="114"/>
        <v>#DIV/0!</v>
      </c>
      <c r="U612" s="21" t="e">
        <f t="shared" si="115"/>
        <v>#DIV/0!</v>
      </c>
      <c r="V612" s="22" t="e">
        <f t="shared" si="116"/>
        <v>#DIV/0!</v>
      </c>
      <c r="W612" s="23" t="e">
        <f t="shared" si="112"/>
        <v>#DIV/0!</v>
      </c>
    </row>
    <row r="613" spans="19:23" x14ac:dyDescent="0.2">
      <c r="S613" s="7">
        <f t="shared" si="113"/>
        <v>15</v>
      </c>
      <c r="T613" s="20" t="e">
        <f t="shared" si="114"/>
        <v>#DIV/0!</v>
      </c>
      <c r="U613" s="21" t="e">
        <f t="shared" si="115"/>
        <v>#DIV/0!</v>
      </c>
      <c r="V613" s="22" t="e">
        <f t="shared" si="116"/>
        <v>#DIV/0!</v>
      </c>
      <c r="W613" s="23" t="e">
        <f t="shared" si="112"/>
        <v>#DIV/0!</v>
      </c>
    </row>
    <row r="614" spans="19:23" x14ac:dyDescent="0.2">
      <c r="S614" s="7">
        <f t="shared" si="113"/>
        <v>16</v>
      </c>
      <c r="T614" s="20" t="e">
        <f t="shared" si="114"/>
        <v>#DIV/0!</v>
      </c>
      <c r="U614" s="21" t="e">
        <f t="shared" si="115"/>
        <v>#DIV/0!</v>
      </c>
      <c r="V614" s="22" t="e">
        <f t="shared" si="116"/>
        <v>#DIV/0!</v>
      </c>
      <c r="W614" s="23" t="e">
        <f t="shared" si="112"/>
        <v>#DIV/0!</v>
      </c>
    </row>
    <row r="615" spans="19:23" x14ac:dyDescent="0.2">
      <c r="S615" s="7">
        <f t="shared" si="113"/>
        <v>17</v>
      </c>
      <c r="T615" s="20" t="e">
        <f t="shared" si="114"/>
        <v>#DIV/0!</v>
      </c>
      <c r="U615" s="21" t="e">
        <f t="shared" si="115"/>
        <v>#DIV/0!</v>
      </c>
      <c r="V615" s="22" t="e">
        <f t="shared" si="116"/>
        <v>#DIV/0!</v>
      </c>
      <c r="W615" s="23" t="e">
        <f t="shared" si="112"/>
        <v>#DIV/0!</v>
      </c>
    </row>
    <row r="616" spans="19:23" x14ac:dyDescent="0.2">
      <c r="S616" s="7">
        <f t="shared" si="113"/>
        <v>18</v>
      </c>
      <c r="T616" s="20" t="e">
        <f t="shared" si="114"/>
        <v>#DIV/0!</v>
      </c>
      <c r="U616" s="21" t="e">
        <f t="shared" si="115"/>
        <v>#DIV/0!</v>
      </c>
      <c r="V616" s="22" t="e">
        <f t="shared" si="116"/>
        <v>#DIV/0!</v>
      </c>
      <c r="W616" s="23" t="e">
        <f t="shared" si="112"/>
        <v>#DIV/0!</v>
      </c>
    </row>
    <row r="617" spans="19:23" x14ac:dyDescent="0.2">
      <c r="S617" s="7">
        <f t="shared" si="113"/>
        <v>19</v>
      </c>
      <c r="T617" s="20" t="e">
        <f t="shared" si="114"/>
        <v>#DIV/0!</v>
      </c>
      <c r="U617" s="21" t="e">
        <f t="shared" si="115"/>
        <v>#DIV/0!</v>
      </c>
      <c r="V617" s="22" t="e">
        <f t="shared" si="116"/>
        <v>#DIV/0!</v>
      </c>
      <c r="W617" s="23" t="e">
        <f t="shared" si="112"/>
        <v>#DIV/0!</v>
      </c>
    </row>
    <row r="618" spans="19:23" x14ac:dyDescent="0.2">
      <c r="S618" s="7">
        <f t="shared" si="113"/>
        <v>20</v>
      </c>
      <c r="T618" s="20" t="e">
        <f t="shared" si="114"/>
        <v>#DIV/0!</v>
      </c>
      <c r="U618" s="21" t="e">
        <f t="shared" si="115"/>
        <v>#DIV/0!</v>
      </c>
      <c r="V618" s="22" t="e">
        <f t="shared" si="116"/>
        <v>#DIV/0!</v>
      </c>
      <c r="W618" s="23" t="e">
        <f t="shared" si="112"/>
        <v>#DIV/0!</v>
      </c>
    </row>
    <row r="619" spans="19:23" x14ac:dyDescent="0.2">
      <c r="S619" s="7">
        <f t="shared" si="113"/>
        <v>21</v>
      </c>
      <c r="T619" s="20" t="e">
        <f t="shared" si="114"/>
        <v>#DIV/0!</v>
      </c>
      <c r="U619" s="21" t="e">
        <f t="shared" si="115"/>
        <v>#DIV/0!</v>
      </c>
      <c r="V619" s="22" t="e">
        <f t="shared" si="116"/>
        <v>#DIV/0!</v>
      </c>
      <c r="W619" s="23" t="e">
        <f t="shared" si="112"/>
        <v>#DIV/0!</v>
      </c>
    </row>
    <row r="620" spans="19:23" x14ac:dyDescent="0.2">
      <c r="S620" s="7">
        <f t="shared" si="113"/>
        <v>22</v>
      </c>
      <c r="T620" s="20" t="e">
        <f t="shared" si="114"/>
        <v>#DIV/0!</v>
      </c>
      <c r="U620" s="21" t="e">
        <f t="shared" si="115"/>
        <v>#DIV/0!</v>
      </c>
      <c r="V620" s="22" t="e">
        <f t="shared" si="116"/>
        <v>#DIV/0!</v>
      </c>
      <c r="W620" s="23" t="e">
        <f t="shared" si="112"/>
        <v>#DIV/0!</v>
      </c>
    </row>
    <row r="621" spans="19:23" x14ac:dyDescent="0.2">
      <c r="S621" s="7">
        <f t="shared" si="113"/>
        <v>23</v>
      </c>
      <c r="T621" s="20" t="e">
        <f t="shared" si="114"/>
        <v>#DIV/0!</v>
      </c>
      <c r="U621" s="21" t="e">
        <f t="shared" si="115"/>
        <v>#DIV/0!</v>
      </c>
      <c r="V621" s="22" t="e">
        <f t="shared" si="116"/>
        <v>#DIV/0!</v>
      </c>
      <c r="W621" s="23" t="e">
        <f t="shared" si="112"/>
        <v>#DIV/0!</v>
      </c>
    </row>
    <row r="622" spans="19:23" x14ac:dyDescent="0.2">
      <c r="S622" s="7">
        <f t="shared" si="113"/>
        <v>24</v>
      </c>
      <c r="T622" s="20" t="e">
        <f t="shared" si="114"/>
        <v>#DIV/0!</v>
      </c>
      <c r="U622" s="21" t="e">
        <f t="shared" si="115"/>
        <v>#DIV/0!</v>
      </c>
      <c r="V622" s="22" t="e">
        <f t="shared" si="116"/>
        <v>#DIV/0!</v>
      </c>
      <c r="W622" s="23" t="e">
        <f t="shared" si="112"/>
        <v>#DIV/0!</v>
      </c>
    </row>
    <row r="623" spans="19:23" x14ac:dyDescent="0.2">
      <c r="S623" s="7">
        <f t="shared" si="113"/>
        <v>25</v>
      </c>
      <c r="T623" s="20" t="e">
        <f t="shared" si="114"/>
        <v>#DIV/0!</v>
      </c>
      <c r="U623" s="21" t="e">
        <f t="shared" si="115"/>
        <v>#DIV/0!</v>
      </c>
      <c r="V623" s="22" t="e">
        <f t="shared" si="116"/>
        <v>#DIV/0!</v>
      </c>
      <c r="W623" s="23" t="e">
        <f t="shared" si="112"/>
        <v>#DIV/0!</v>
      </c>
    </row>
    <row r="624" spans="19:23" x14ac:dyDescent="0.2">
      <c r="S624" s="7">
        <f t="shared" si="113"/>
        <v>26</v>
      </c>
      <c r="T624" s="20" t="e">
        <f t="shared" si="114"/>
        <v>#DIV/0!</v>
      </c>
      <c r="U624" s="21" t="e">
        <f t="shared" si="115"/>
        <v>#DIV/0!</v>
      </c>
      <c r="V624" s="22" t="e">
        <f t="shared" si="116"/>
        <v>#DIV/0!</v>
      </c>
      <c r="W624" s="23" t="e">
        <f t="shared" si="112"/>
        <v>#DIV/0!</v>
      </c>
    </row>
    <row r="625" spans="18:23" x14ac:dyDescent="0.2">
      <c r="S625" s="7">
        <f t="shared" si="113"/>
        <v>27</v>
      </c>
      <c r="T625" s="20" t="e">
        <f t="shared" si="114"/>
        <v>#DIV/0!</v>
      </c>
      <c r="U625" s="21" t="e">
        <f t="shared" si="115"/>
        <v>#DIV/0!</v>
      </c>
      <c r="V625" s="22" t="e">
        <f t="shared" si="116"/>
        <v>#DIV/0!</v>
      </c>
      <c r="W625" s="23" t="e">
        <f t="shared" si="112"/>
        <v>#DIV/0!</v>
      </c>
    </row>
    <row r="626" spans="18:23" x14ac:dyDescent="0.2">
      <c r="S626" s="7">
        <f t="shared" si="113"/>
        <v>28</v>
      </c>
      <c r="T626" s="20" t="e">
        <f t="shared" si="114"/>
        <v>#DIV/0!</v>
      </c>
      <c r="U626" s="21" t="e">
        <f t="shared" si="115"/>
        <v>#DIV/0!</v>
      </c>
      <c r="V626" s="22" t="e">
        <f t="shared" si="116"/>
        <v>#DIV/0!</v>
      </c>
      <c r="W626" s="23" t="e">
        <f t="shared" si="112"/>
        <v>#DIV/0!</v>
      </c>
    </row>
    <row r="627" spans="18:23" x14ac:dyDescent="0.2">
      <c r="S627" s="7">
        <f t="shared" si="113"/>
        <v>29</v>
      </c>
      <c r="T627" s="20" t="e">
        <f t="shared" si="114"/>
        <v>#DIV/0!</v>
      </c>
      <c r="U627" s="21" t="e">
        <f t="shared" si="115"/>
        <v>#DIV/0!</v>
      </c>
      <c r="V627" s="22" t="e">
        <f t="shared" si="116"/>
        <v>#DIV/0!</v>
      </c>
      <c r="W627" s="23" t="e">
        <f t="shared" si="112"/>
        <v>#DIV/0!</v>
      </c>
    </row>
    <row r="628" spans="18:23" x14ac:dyDescent="0.2">
      <c r="S628" s="7">
        <f t="shared" si="113"/>
        <v>30</v>
      </c>
      <c r="T628" s="20" t="e">
        <f t="shared" si="114"/>
        <v>#DIV/0!</v>
      </c>
      <c r="U628" s="21" t="e">
        <f t="shared" si="115"/>
        <v>#DIV/0!</v>
      </c>
      <c r="V628" s="22" t="e">
        <f t="shared" si="116"/>
        <v>#DIV/0!</v>
      </c>
      <c r="W628" s="23" t="e">
        <f t="shared" si="112"/>
        <v>#DIV/0!</v>
      </c>
    </row>
    <row r="629" spans="18:23" x14ac:dyDescent="0.2">
      <c r="S629" s="7">
        <f t="shared" si="113"/>
        <v>31</v>
      </c>
      <c r="T629" s="20" t="e">
        <f t="shared" si="114"/>
        <v>#DIV/0!</v>
      </c>
      <c r="U629" s="21" t="e">
        <f t="shared" si="115"/>
        <v>#DIV/0!</v>
      </c>
      <c r="V629" s="22" t="e">
        <f t="shared" si="116"/>
        <v>#DIV/0!</v>
      </c>
      <c r="W629" s="23" t="e">
        <f t="shared" si="112"/>
        <v>#DIV/0!</v>
      </c>
    </row>
    <row r="630" spans="18:23" x14ac:dyDescent="0.2">
      <c r="S630" s="7">
        <f t="shared" si="113"/>
        <v>32</v>
      </c>
      <c r="T630" s="20" t="e">
        <f t="shared" si="114"/>
        <v>#DIV/0!</v>
      </c>
      <c r="U630" s="21" t="e">
        <f t="shared" si="115"/>
        <v>#DIV/0!</v>
      </c>
      <c r="V630" s="22" t="e">
        <f t="shared" si="116"/>
        <v>#DIV/0!</v>
      </c>
      <c r="W630" s="23" t="e">
        <f t="shared" si="112"/>
        <v>#DIV/0!</v>
      </c>
    </row>
    <row r="631" spans="18:23" x14ac:dyDescent="0.2">
      <c r="S631" s="7">
        <f t="shared" si="113"/>
        <v>33</v>
      </c>
      <c r="T631" s="20" t="e">
        <f t="shared" si="114"/>
        <v>#DIV/0!</v>
      </c>
      <c r="U631" s="21" t="e">
        <f t="shared" si="115"/>
        <v>#DIV/0!</v>
      </c>
      <c r="V631" s="22" t="e">
        <f t="shared" si="116"/>
        <v>#DIV/0!</v>
      </c>
      <c r="W631" s="23" t="e">
        <f t="shared" si="112"/>
        <v>#DIV/0!</v>
      </c>
    </row>
    <row r="632" spans="18:23" x14ac:dyDescent="0.2">
      <c r="S632" s="7">
        <f t="shared" si="113"/>
        <v>34</v>
      </c>
      <c r="T632" s="20" t="e">
        <f t="shared" si="114"/>
        <v>#DIV/0!</v>
      </c>
      <c r="U632" s="21" t="e">
        <f t="shared" si="115"/>
        <v>#DIV/0!</v>
      </c>
      <c r="V632" s="22" t="e">
        <f t="shared" si="116"/>
        <v>#DIV/0!</v>
      </c>
      <c r="W632" s="23" t="e">
        <f t="shared" si="112"/>
        <v>#DIV/0!</v>
      </c>
    </row>
    <row r="633" spans="18:23" x14ac:dyDescent="0.2">
      <c r="S633" s="7">
        <f t="shared" si="113"/>
        <v>35</v>
      </c>
      <c r="T633" s="20" t="e">
        <f t="shared" si="114"/>
        <v>#DIV/0!</v>
      </c>
      <c r="U633" s="21" t="e">
        <f t="shared" si="115"/>
        <v>#DIV/0!</v>
      </c>
      <c r="V633" s="22" t="e">
        <f t="shared" si="116"/>
        <v>#DIV/0!</v>
      </c>
      <c r="W633" s="23" t="e">
        <f t="shared" si="112"/>
        <v>#DIV/0!</v>
      </c>
    </row>
    <row r="634" spans="18:23" x14ac:dyDescent="0.2">
      <c r="S634" s="7">
        <f t="shared" si="113"/>
        <v>36</v>
      </c>
      <c r="T634" s="20" t="e">
        <f t="shared" si="114"/>
        <v>#DIV/0!</v>
      </c>
      <c r="U634" s="21" t="e">
        <f t="shared" si="115"/>
        <v>#DIV/0!</v>
      </c>
      <c r="V634" s="22" t="e">
        <f t="shared" si="116"/>
        <v>#DIV/0!</v>
      </c>
      <c r="W634" s="23" t="e">
        <f t="shared" si="112"/>
        <v>#DIV/0!</v>
      </c>
    </row>
    <row r="635" spans="18:23" x14ac:dyDescent="0.2">
      <c r="S635" s="7">
        <f t="shared" si="113"/>
        <v>37</v>
      </c>
      <c r="T635" s="20" t="e">
        <f t="shared" si="114"/>
        <v>#DIV/0!</v>
      </c>
      <c r="U635" s="21" t="e">
        <f t="shared" si="115"/>
        <v>#DIV/0!</v>
      </c>
      <c r="V635" s="22" t="e">
        <f t="shared" si="116"/>
        <v>#DIV/0!</v>
      </c>
      <c r="W635" s="23" t="e">
        <f t="shared" si="112"/>
        <v>#DIV/0!</v>
      </c>
    </row>
    <row r="636" spans="18:23" x14ac:dyDescent="0.2">
      <c r="S636" s="7">
        <f t="shared" si="113"/>
        <v>38</v>
      </c>
      <c r="T636" s="20" t="e">
        <f t="shared" si="114"/>
        <v>#DIV/0!</v>
      </c>
      <c r="U636" s="21" t="e">
        <f t="shared" si="115"/>
        <v>#DIV/0!</v>
      </c>
      <c r="V636" s="22" t="e">
        <f t="shared" si="116"/>
        <v>#DIV/0!</v>
      </c>
      <c r="W636" s="23" t="e">
        <f t="shared" si="112"/>
        <v>#DIV/0!</v>
      </c>
    </row>
    <row r="637" spans="18:23" x14ac:dyDescent="0.2">
      <c r="S637" s="7">
        <f t="shared" si="113"/>
        <v>39</v>
      </c>
      <c r="T637" s="20" t="e">
        <f t="shared" si="114"/>
        <v>#DIV/0!</v>
      </c>
      <c r="U637" s="21" t="e">
        <f t="shared" si="115"/>
        <v>#DIV/0!</v>
      </c>
      <c r="V637" s="22" t="e">
        <f t="shared" si="116"/>
        <v>#DIV/0!</v>
      </c>
      <c r="W637" s="23" t="e">
        <f t="shared" si="112"/>
        <v>#DIV/0!</v>
      </c>
    </row>
    <row r="638" spans="18:23" x14ac:dyDescent="0.2">
      <c r="S638" s="7">
        <f t="shared" si="113"/>
        <v>40</v>
      </c>
      <c r="T638" s="20" t="e">
        <f t="shared" si="114"/>
        <v>#DIV/0!</v>
      </c>
      <c r="U638" s="21" t="e">
        <f t="shared" si="115"/>
        <v>#DIV/0!</v>
      </c>
      <c r="V638" s="22" t="e">
        <f t="shared" si="116"/>
        <v>#DIV/0!</v>
      </c>
      <c r="W638" s="23" t="e">
        <f t="shared" si="112"/>
        <v>#DIV/0!</v>
      </c>
    </row>
    <row r="639" spans="18:23" x14ac:dyDescent="0.2">
      <c r="S639" s="7">
        <f t="shared" si="113"/>
        <v>41</v>
      </c>
      <c r="T639" s="20" t="e">
        <f t="shared" si="114"/>
        <v>#DIV/0!</v>
      </c>
      <c r="U639" s="21" t="e">
        <f t="shared" si="115"/>
        <v>#DIV/0!</v>
      </c>
      <c r="V639" s="57"/>
      <c r="W639" s="23" t="e">
        <f t="shared" si="112"/>
        <v>#DIV/0!</v>
      </c>
    </row>
    <row r="640" spans="18:23" x14ac:dyDescent="0.2">
      <c r="R640" s="9" t="str">
        <f>A24</f>
        <v>Investointi 15:</v>
      </c>
      <c r="S640" s="14">
        <f>F24</f>
        <v>0</v>
      </c>
      <c r="T640" s="15">
        <f>B24</f>
        <v>0</v>
      </c>
      <c r="U640" s="16" t="e">
        <f>(R642/12)*(12-E24+1)</f>
        <v>#DIV/0!</v>
      </c>
      <c r="V640" s="16" t="e">
        <f>T641*$B$34</f>
        <v>#DIV/0!</v>
      </c>
      <c r="W640" s="15" t="e">
        <f t="shared" si="112"/>
        <v>#DIV/0!</v>
      </c>
    </row>
    <row r="641" spans="18:23" x14ac:dyDescent="0.2">
      <c r="R641" s="7" t="s">
        <v>23</v>
      </c>
      <c r="S641" s="7">
        <f>S640+1</f>
        <v>1</v>
      </c>
      <c r="T641" s="20" t="e">
        <f>T640-U640</f>
        <v>#DIV/0!</v>
      </c>
      <c r="U641" s="21" t="e">
        <f t="shared" ref="U641:U681" si="117">IF($R$642&lt;T641,$R$642,T641)</f>
        <v>#DIV/0!</v>
      </c>
      <c r="V641" s="22" t="e">
        <f>T642*$B$34</f>
        <v>#DIV/0!</v>
      </c>
      <c r="W641" s="23" t="e">
        <f t="shared" si="112"/>
        <v>#DIV/0!</v>
      </c>
    </row>
    <row r="642" spans="18:23" x14ac:dyDescent="0.2">
      <c r="R642" s="20" t="e">
        <f>B24/D24</f>
        <v>#DIV/0!</v>
      </c>
      <c r="S642" s="7">
        <f t="shared" ref="S642:S681" si="118">S641+1</f>
        <v>2</v>
      </c>
      <c r="T642" s="20" t="e">
        <f t="shared" ref="T642:T681" si="119">T641-U641</f>
        <v>#DIV/0!</v>
      </c>
      <c r="U642" s="21" t="e">
        <f t="shared" si="117"/>
        <v>#DIV/0!</v>
      </c>
      <c r="V642" s="22" t="e">
        <f t="shared" ref="V642:V680" si="120">T643*$B$34</f>
        <v>#DIV/0!</v>
      </c>
      <c r="W642" s="23" t="e">
        <f t="shared" si="112"/>
        <v>#DIV/0!</v>
      </c>
    </row>
    <row r="643" spans="18:23" x14ac:dyDescent="0.2">
      <c r="S643" s="7">
        <f t="shared" si="118"/>
        <v>3</v>
      </c>
      <c r="T643" s="20" t="e">
        <f t="shared" si="119"/>
        <v>#DIV/0!</v>
      </c>
      <c r="U643" s="21" t="e">
        <f t="shared" si="117"/>
        <v>#DIV/0!</v>
      </c>
      <c r="V643" s="22" t="e">
        <f t="shared" si="120"/>
        <v>#DIV/0!</v>
      </c>
      <c r="W643" s="23" t="e">
        <f t="shared" si="112"/>
        <v>#DIV/0!</v>
      </c>
    </row>
    <row r="644" spans="18:23" x14ac:dyDescent="0.2">
      <c r="S644" s="7">
        <f t="shared" si="118"/>
        <v>4</v>
      </c>
      <c r="T644" s="20" t="e">
        <f t="shared" si="119"/>
        <v>#DIV/0!</v>
      </c>
      <c r="U644" s="21" t="e">
        <f t="shared" si="117"/>
        <v>#DIV/0!</v>
      </c>
      <c r="V644" s="22" t="e">
        <f t="shared" si="120"/>
        <v>#DIV/0!</v>
      </c>
      <c r="W644" s="23" t="e">
        <f t="shared" si="112"/>
        <v>#DIV/0!</v>
      </c>
    </row>
    <row r="645" spans="18:23" x14ac:dyDescent="0.2">
      <c r="S645" s="7">
        <f t="shared" si="118"/>
        <v>5</v>
      </c>
      <c r="T645" s="20" t="e">
        <f t="shared" si="119"/>
        <v>#DIV/0!</v>
      </c>
      <c r="U645" s="21" t="e">
        <f t="shared" si="117"/>
        <v>#DIV/0!</v>
      </c>
      <c r="V645" s="22" t="e">
        <f t="shared" si="120"/>
        <v>#DIV/0!</v>
      </c>
      <c r="W645" s="23" t="e">
        <f t="shared" ref="W645:W681" si="121">SUM(U645:V645)</f>
        <v>#DIV/0!</v>
      </c>
    </row>
    <row r="646" spans="18:23" x14ac:dyDescent="0.2">
      <c r="S646" s="7">
        <f t="shared" si="118"/>
        <v>6</v>
      </c>
      <c r="T646" s="20" t="e">
        <f t="shared" si="119"/>
        <v>#DIV/0!</v>
      </c>
      <c r="U646" s="21" t="e">
        <f t="shared" si="117"/>
        <v>#DIV/0!</v>
      </c>
      <c r="V646" s="22" t="e">
        <f t="shared" si="120"/>
        <v>#DIV/0!</v>
      </c>
      <c r="W646" s="23" t="e">
        <f t="shared" si="121"/>
        <v>#DIV/0!</v>
      </c>
    </row>
    <row r="647" spans="18:23" x14ac:dyDescent="0.2">
      <c r="S647" s="7">
        <f t="shared" si="118"/>
        <v>7</v>
      </c>
      <c r="T647" s="20" t="e">
        <f t="shared" si="119"/>
        <v>#DIV/0!</v>
      </c>
      <c r="U647" s="21" t="e">
        <f t="shared" si="117"/>
        <v>#DIV/0!</v>
      </c>
      <c r="V647" s="22" t="e">
        <f t="shared" si="120"/>
        <v>#DIV/0!</v>
      </c>
      <c r="W647" s="23" t="e">
        <f t="shared" si="121"/>
        <v>#DIV/0!</v>
      </c>
    </row>
    <row r="648" spans="18:23" x14ac:dyDescent="0.2">
      <c r="S648" s="7">
        <f t="shared" si="118"/>
        <v>8</v>
      </c>
      <c r="T648" s="20" t="e">
        <f t="shared" si="119"/>
        <v>#DIV/0!</v>
      </c>
      <c r="U648" s="21" t="e">
        <f t="shared" si="117"/>
        <v>#DIV/0!</v>
      </c>
      <c r="V648" s="22" t="e">
        <f t="shared" si="120"/>
        <v>#DIV/0!</v>
      </c>
      <c r="W648" s="23" t="e">
        <f t="shared" si="121"/>
        <v>#DIV/0!</v>
      </c>
    </row>
    <row r="649" spans="18:23" x14ac:dyDescent="0.2">
      <c r="S649" s="7">
        <f t="shared" si="118"/>
        <v>9</v>
      </c>
      <c r="T649" s="20" t="e">
        <f t="shared" si="119"/>
        <v>#DIV/0!</v>
      </c>
      <c r="U649" s="21" t="e">
        <f t="shared" si="117"/>
        <v>#DIV/0!</v>
      </c>
      <c r="V649" s="22" t="e">
        <f t="shared" si="120"/>
        <v>#DIV/0!</v>
      </c>
      <c r="W649" s="23" t="e">
        <f t="shared" si="121"/>
        <v>#DIV/0!</v>
      </c>
    </row>
    <row r="650" spans="18:23" x14ac:dyDescent="0.2">
      <c r="S650" s="7">
        <f t="shared" si="118"/>
        <v>10</v>
      </c>
      <c r="T650" s="20" t="e">
        <f t="shared" si="119"/>
        <v>#DIV/0!</v>
      </c>
      <c r="U650" s="21" t="e">
        <f t="shared" si="117"/>
        <v>#DIV/0!</v>
      </c>
      <c r="V650" s="22" t="e">
        <f t="shared" si="120"/>
        <v>#DIV/0!</v>
      </c>
      <c r="W650" s="23" t="e">
        <f t="shared" si="121"/>
        <v>#DIV/0!</v>
      </c>
    </row>
    <row r="651" spans="18:23" x14ac:dyDescent="0.2">
      <c r="S651" s="7">
        <f t="shared" si="118"/>
        <v>11</v>
      </c>
      <c r="T651" s="20" t="e">
        <f t="shared" si="119"/>
        <v>#DIV/0!</v>
      </c>
      <c r="U651" s="21" t="e">
        <f t="shared" si="117"/>
        <v>#DIV/0!</v>
      </c>
      <c r="V651" s="22" t="e">
        <f t="shared" si="120"/>
        <v>#DIV/0!</v>
      </c>
      <c r="W651" s="23" t="e">
        <f t="shared" si="121"/>
        <v>#DIV/0!</v>
      </c>
    </row>
    <row r="652" spans="18:23" x14ac:dyDescent="0.2">
      <c r="S652" s="7">
        <f t="shared" si="118"/>
        <v>12</v>
      </c>
      <c r="T652" s="20" t="e">
        <f t="shared" si="119"/>
        <v>#DIV/0!</v>
      </c>
      <c r="U652" s="21" t="e">
        <f t="shared" si="117"/>
        <v>#DIV/0!</v>
      </c>
      <c r="V652" s="22" t="e">
        <f t="shared" si="120"/>
        <v>#DIV/0!</v>
      </c>
      <c r="W652" s="23" t="e">
        <f t="shared" si="121"/>
        <v>#DIV/0!</v>
      </c>
    </row>
    <row r="653" spans="18:23" x14ac:dyDescent="0.2">
      <c r="S653" s="7">
        <f t="shared" si="118"/>
        <v>13</v>
      </c>
      <c r="T653" s="20" t="e">
        <f t="shared" si="119"/>
        <v>#DIV/0!</v>
      </c>
      <c r="U653" s="21" t="e">
        <f t="shared" si="117"/>
        <v>#DIV/0!</v>
      </c>
      <c r="V653" s="22" t="e">
        <f t="shared" si="120"/>
        <v>#DIV/0!</v>
      </c>
      <c r="W653" s="23" t="e">
        <f t="shared" si="121"/>
        <v>#DIV/0!</v>
      </c>
    </row>
    <row r="654" spans="18:23" x14ac:dyDescent="0.2">
      <c r="S654" s="7">
        <f t="shared" si="118"/>
        <v>14</v>
      </c>
      <c r="T654" s="20" t="e">
        <f t="shared" si="119"/>
        <v>#DIV/0!</v>
      </c>
      <c r="U654" s="21" t="e">
        <f t="shared" si="117"/>
        <v>#DIV/0!</v>
      </c>
      <c r="V654" s="22" t="e">
        <f t="shared" si="120"/>
        <v>#DIV/0!</v>
      </c>
      <c r="W654" s="23" t="e">
        <f t="shared" si="121"/>
        <v>#DIV/0!</v>
      </c>
    </row>
    <row r="655" spans="18:23" x14ac:dyDescent="0.2">
      <c r="S655" s="7">
        <f t="shared" si="118"/>
        <v>15</v>
      </c>
      <c r="T655" s="20" t="e">
        <f t="shared" si="119"/>
        <v>#DIV/0!</v>
      </c>
      <c r="U655" s="21" t="e">
        <f t="shared" si="117"/>
        <v>#DIV/0!</v>
      </c>
      <c r="V655" s="22" t="e">
        <f t="shared" si="120"/>
        <v>#DIV/0!</v>
      </c>
      <c r="W655" s="23" t="e">
        <f t="shared" si="121"/>
        <v>#DIV/0!</v>
      </c>
    </row>
    <row r="656" spans="18:23" x14ac:dyDescent="0.2">
      <c r="S656" s="7">
        <f t="shared" si="118"/>
        <v>16</v>
      </c>
      <c r="T656" s="20" t="e">
        <f t="shared" si="119"/>
        <v>#DIV/0!</v>
      </c>
      <c r="U656" s="21" t="e">
        <f t="shared" si="117"/>
        <v>#DIV/0!</v>
      </c>
      <c r="V656" s="22" t="e">
        <f t="shared" si="120"/>
        <v>#DIV/0!</v>
      </c>
      <c r="W656" s="23" t="e">
        <f t="shared" si="121"/>
        <v>#DIV/0!</v>
      </c>
    </row>
    <row r="657" spans="19:23" x14ac:dyDescent="0.2">
      <c r="S657" s="7">
        <f t="shared" si="118"/>
        <v>17</v>
      </c>
      <c r="T657" s="20" t="e">
        <f t="shared" si="119"/>
        <v>#DIV/0!</v>
      </c>
      <c r="U657" s="21" t="e">
        <f t="shared" si="117"/>
        <v>#DIV/0!</v>
      </c>
      <c r="V657" s="22" t="e">
        <f t="shared" si="120"/>
        <v>#DIV/0!</v>
      </c>
      <c r="W657" s="23" t="e">
        <f t="shared" si="121"/>
        <v>#DIV/0!</v>
      </c>
    </row>
    <row r="658" spans="19:23" x14ac:dyDescent="0.2">
      <c r="S658" s="7">
        <f t="shared" si="118"/>
        <v>18</v>
      </c>
      <c r="T658" s="20" t="e">
        <f t="shared" si="119"/>
        <v>#DIV/0!</v>
      </c>
      <c r="U658" s="21" t="e">
        <f t="shared" si="117"/>
        <v>#DIV/0!</v>
      </c>
      <c r="V658" s="22" t="e">
        <f t="shared" si="120"/>
        <v>#DIV/0!</v>
      </c>
      <c r="W658" s="23" t="e">
        <f t="shared" si="121"/>
        <v>#DIV/0!</v>
      </c>
    </row>
    <row r="659" spans="19:23" x14ac:dyDescent="0.2">
      <c r="S659" s="7">
        <f t="shared" si="118"/>
        <v>19</v>
      </c>
      <c r="T659" s="20" t="e">
        <f t="shared" si="119"/>
        <v>#DIV/0!</v>
      </c>
      <c r="U659" s="21" t="e">
        <f t="shared" si="117"/>
        <v>#DIV/0!</v>
      </c>
      <c r="V659" s="22" t="e">
        <f t="shared" si="120"/>
        <v>#DIV/0!</v>
      </c>
      <c r="W659" s="23" t="e">
        <f t="shared" si="121"/>
        <v>#DIV/0!</v>
      </c>
    </row>
    <row r="660" spans="19:23" x14ac:dyDescent="0.2">
      <c r="S660" s="7">
        <f t="shared" si="118"/>
        <v>20</v>
      </c>
      <c r="T660" s="20" t="e">
        <f t="shared" si="119"/>
        <v>#DIV/0!</v>
      </c>
      <c r="U660" s="21" t="e">
        <f t="shared" si="117"/>
        <v>#DIV/0!</v>
      </c>
      <c r="V660" s="22" t="e">
        <f t="shared" si="120"/>
        <v>#DIV/0!</v>
      </c>
      <c r="W660" s="23" t="e">
        <f t="shared" si="121"/>
        <v>#DIV/0!</v>
      </c>
    </row>
    <row r="661" spans="19:23" x14ac:dyDescent="0.2">
      <c r="S661" s="7">
        <f t="shared" si="118"/>
        <v>21</v>
      </c>
      <c r="T661" s="20" t="e">
        <f t="shared" si="119"/>
        <v>#DIV/0!</v>
      </c>
      <c r="U661" s="21" t="e">
        <f t="shared" si="117"/>
        <v>#DIV/0!</v>
      </c>
      <c r="V661" s="22" t="e">
        <f t="shared" si="120"/>
        <v>#DIV/0!</v>
      </c>
      <c r="W661" s="23" t="e">
        <f t="shared" si="121"/>
        <v>#DIV/0!</v>
      </c>
    </row>
    <row r="662" spans="19:23" x14ac:dyDescent="0.2">
      <c r="S662" s="7">
        <f t="shared" si="118"/>
        <v>22</v>
      </c>
      <c r="T662" s="20" t="e">
        <f t="shared" si="119"/>
        <v>#DIV/0!</v>
      </c>
      <c r="U662" s="21" t="e">
        <f t="shared" si="117"/>
        <v>#DIV/0!</v>
      </c>
      <c r="V662" s="22" t="e">
        <f t="shared" si="120"/>
        <v>#DIV/0!</v>
      </c>
      <c r="W662" s="23" t="e">
        <f t="shared" si="121"/>
        <v>#DIV/0!</v>
      </c>
    </row>
    <row r="663" spans="19:23" x14ac:dyDescent="0.2">
      <c r="S663" s="7">
        <f t="shared" si="118"/>
        <v>23</v>
      </c>
      <c r="T663" s="20" t="e">
        <f t="shared" si="119"/>
        <v>#DIV/0!</v>
      </c>
      <c r="U663" s="21" t="e">
        <f t="shared" si="117"/>
        <v>#DIV/0!</v>
      </c>
      <c r="V663" s="22" t="e">
        <f t="shared" si="120"/>
        <v>#DIV/0!</v>
      </c>
      <c r="W663" s="23" t="e">
        <f t="shared" si="121"/>
        <v>#DIV/0!</v>
      </c>
    </row>
    <row r="664" spans="19:23" x14ac:dyDescent="0.2">
      <c r="S664" s="7">
        <f t="shared" si="118"/>
        <v>24</v>
      </c>
      <c r="T664" s="20" t="e">
        <f t="shared" si="119"/>
        <v>#DIV/0!</v>
      </c>
      <c r="U664" s="21" t="e">
        <f t="shared" si="117"/>
        <v>#DIV/0!</v>
      </c>
      <c r="V664" s="22" t="e">
        <f t="shared" si="120"/>
        <v>#DIV/0!</v>
      </c>
      <c r="W664" s="23" t="e">
        <f t="shared" si="121"/>
        <v>#DIV/0!</v>
      </c>
    </row>
    <row r="665" spans="19:23" x14ac:dyDescent="0.2">
      <c r="S665" s="7">
        <f t="shared" si="118"/>
        <v>25</v>
      </c>
      <c r="T665" s="20" t="e">
        <f t="shared" si="119"/>
        <v>#DIV/0!</v>
      </c>
      <c r="U665" s="21" t="e">
        <f t="shared" si="117"/>
        <v>#DIV/0!</v>
      </c>
      <c r="V665" s="22" t="e">
        <f t="shared" si="120"/>
        <v>#DIV/0!</v>
      </c>
      <c r="W665" s="23" t="e">
        <f t="shared" si="121"/>
        <v>#DIV/0!</v>
      </c>
    </row>
    <row r="666" spans="19:23" x14ac:dyDescent="0.2">
      <c r="S666" s="7">
        <f t="shared" si="118"/>
        <v>26</v>
      </c>
      <c r="T666" s="20" t="e">
        <f t="shared" si="119"/>
        <v>#DIV/0!</v>
      </c>
      <c r="U666" s="21" t="e">
        <f t="shared" si="117"/>
        <v>#DIV/0!</v>
      </c>
      <c r="V666" s="22" t="e">
        <f t="shared" si="120"/>
        <v>#DIV/0!</v>
      </c>
      <c r="W666" s="23" t="e">
        <f t="shared" si="121"/>
        <v>#DIV/0!</v>
      </c>
    </row>
    <row r="667" spans="19:23" x14ac:dyDescent="0.2">
      <c r="S667" s="7">
        <f t="shared" si="118"/>
        <v>27</v>
      </c>
      <c r="T667" s="20" t="e">
        <f t="shared" si="119"/>
        <v>#DIV/0!</v>
      </c>
      <c r="U667" s="21" t="e">
        <f t="shared" si="117"/>
        <v>#DIV/0!</v>
      </c>
      <c r="V667" s="22" t="e">
        <f t="shared" si="120"/>
        <v>#DIV/0!</v>
      </c>
      <c r="W667" s="23" t="e">
        <f t="shared" si="121"/>
        <v>#DIV/0!</v>
      </c>
    </row>
    <row r="668" spans="19:23" x14ac:dyDescent="0.2">
      <c r="S668" s="7">
        <f t="shared" si="118"/>
        <v>28</v>
      </c>
      <c r="T668" s="20" t="e">
        <f t="shared" si="119"/>
        <v>#DIV/0!</v>
      </c>
      <c r="U668" s="21" t="e">
        <f t="shared" si="117"/>
        <v>#DIV/0!</v>
      </c>
      <c r="V668" s="22" t="e">
        <f t="shared" si="120"/>
        <v>#DIV/0!</v>
      </c>
      <c r="W668" s="23" t="e">
        <f t="shared" si="121"/>
        <v>#DIV/0!</v>
      </c>
    </row>
    <row r="669" spans="19:23" x14ac:dyDescent="0.2">
      <c r="S669" s="7">
        <f t="shared" si="118"/>
        <v>29</v>
      </c>
      <c r="T669" s="20" t="e">
        <f t="shared" si="119"/>
        <v>#DIV/0!</v>
      </c>
      <c r="U669" s="21" t="e">
        <f t="shared" si="117"/>
        <v>#DIV/0!</v>
      </c>
      <c r="V669" s="22" t="e">
        <f t="shared" si="120"/>
        <v>#DIV/0!</v>
      </c>
      <c r="W669" s="23" t="e">
        <f t="shared" si="121"/>
        <v>#DIV/0!</v>
      </c>
    </row>
    <row r="670" spans="19:23" x14ac:dyDescent="0.2">
      <c r="S670" s="7">
        <f t="shared" si="118"/>
        <v>30</v>
      </c>
      <c r="T670" s="20" t="e">
        <f t="shared" si="119"/>
        <v>#DIV/0!</v>
      </c>
      <c r="U670" s="21" t="e">
        <f t="shared" si="117"/>
        <v>#DIV/0!</v>
      </c>
      <c r="V670" s="22" t="e">
        <f t="shared" si="120"/>
        <v>#DIV/0!</v>
      </c>
      <c r="W670" s="23" t="e">
        <f t="shared" si="121"/>
        <v>#DIV/0!</v>
      </c>
    </row>
    <row r="671" spans="19:23" x14ac:dyDescent="0.2">
      <c r="S671" s="7">
        <f t="shared" si="118"/>
        <v>31</v>
      </c>
      <c r="T671" s="20" t="e">
        <f t="shared" si="119"/>
        <v>#DIV/0!</v>
      </c>
      <c r="U671" s="21" t="e">
        <f t="shared" si="117"/>
        <v>#DIV/0!</v>
      </c>
      <c r="V671" s="22" t="e">
        <f t="shared" si="120"/>
        <v>#DIV/0!</v>
      </c>
      <c r="W671" s="23" t="e">
        <f t="shared" si="121"/>
        <v>#DIV/0!</v>
      </c>
    </row>
    <row r="672" spans="19:23" x14ac:dyDescent="0.2">
      <c r="S672" s="7">
        <f t="shared" si="118"/>
        <v>32</v>
      </c>
      <c r="T672" s="20" t="e">
        <f t="shared" si="119"/>
        <v>#DIV/0!</v>
      </c>
      <c r="U672" s="21" t="e">
        <f t="shared" si="117"/>
        <v>#DIV/0!</v>
      </c>
      <c r="V672" s="22" t="e">
        <f t="shared" si="120"/>
        <v>#DIV/0!</v>
      </c>
      <c r="W672" s="23" t="e">
        <f t="shared" si="121"/>
        <v>#DIV/0!</v>
      </c>
    </row>
    <row r="673" spans="19:23" x14ac:dyDescent="0.2">
      <c r="S673" s="7">
        <f t="shared" si="118"/>
        <v>33</v>
      </c>
      <c r="T673" s="20" t="e">
        <f t="shared" si="119"/>
        <v>#DIV/0!</v>
      </c>
      <c r="U673" s="21" t="e">
        <f t="shared" si="117"/>
        <v>#DIV/0!</v>
      </c>
      <c r="V673" s="22" t="e">
        <f t="shared" si="120"/>
        <v>#DIV/0!</v>
      </c>
      <c r="W673" s="23" t="e">
        <f t="shared" si="121"/>
        <v>#DIV/0!</v>
      </c>
    </row>
    <row r="674" spans="19:23" x14ac:dyDescent="0.2">
      <c r="S674" s="7">
        <f t="shared" si="118"/>
        <v>34</v>
      </c>
      <c r="T674" s="20" t="e">
        <f t="shared" si="119"/>
        <v>#DIV/0!</v>
      </c>
      <c r="U674" s="21" t="e">
        <f t="shared" si="117"/>
        <v>#DIV/0!</v>
      </c>
      <c r="V674" s="22" t="e">
        <f t="shared" si="120"/>
        <v>#DIV/0!</v>
      </c>
      <c r="W674" s="23" t="e">
        <f t="shared" si="121"/>
        <v>#DIV/0!</v>
      </c>
    </row>
    <row r="675" spans="19:23" x14ac:dyDescent="0.2">
      <c r="S675" s="7">
        <f t="shared" si="118"/>
        <v>35</v>
      </c>
      <c r="T675" s="20" t="e">
        <f t="shared" si="119"/>
        <v>#DIV/0!</v>
      </c>
      <c r="U675" s="21" t="e">
        <f t="shared" si="117"/>
        <v>#DIV/0!</v>
      </c>
      <c r="V675" s="22" t="e">
        <f t="shared" si="120"/>
        <v>#DIV/0!</v>
      </c>
      <c r="W675" s="23" t="e">
        <f t="shared" si="121"/>
        <v>#DIV/0!</v>
      </c>
    </row>
    <row r="676" spans="19:23" x14ac:dyDescent="0.2">
      <c r="S676" s="7">
        <f t="shared" si="118"/>
        <v>36</v>
      </c>
      <c r="T676" s="20" t="e">
        <f t="shared" si="119"/>
        <v>#DIV/0!</v>
      </c>
      <c r="U676" s="21" t="e">
        <f t="shared" si="117"/>
        <v>#DIV/0!</v>
      </c>
      <c r="V676" s="22" t="e">
        <f t="shared" si="120"/>
        <v>#DIV/0!</v>
      </c>
      <c r="W676" s="23" t="e">
        <f t="shared" si="121"/>
        <v>#DIV/0!</v>
      </c>
    </row>
    <row r="677" spans="19:23" x14ac:dyDescent="0.2">
      <c r="S677" s="7">
        <f t="shared" si="118"/>
        <v>37</v>
      </c>
      <c r="T677" s="20" t="e">
        <f t="shared" si="119"/>
        <v>#DIV/0!</v>
      </c>
      <c r="U677" s="21" t="e">
        <f t="shared" si="117"/>
        <v>#DIV/0!</v>
      </c>
      <c r="V677" s="22" t="e">
        <f t="shared" si="120"/>
        <v>#DIV/0!</v>
      </c>
      <c r="W677" s="23" t="e">
        <f t="shared" si="121"/>
        <v>#DIV/0!</v>
      </c>
    </row>
    <row r="678" spans="19:23" x14ac:dyDescent="0.2">
      <c r="S678" s="7">
        <f t="shared" si="118"/>
        <v>38</v>
      </c>
      <c r="T678" s="20" t="e">
        <f t="shared" si="119"/>
        <v>#DIV/0!</v>
      </c>
      <c r="U678" s="21" t="e">
        <f t="shared" si="117"/>
        <v>#DIV/0!</v>
      </c>
      <c r="V678" s="22" t="e">
        <f t="shared" si="120"/>
        <v>#DIV/0!</v>
      </c>
      <c r="W678" s="23" t="e">
        <f t="shared" si="121"/>
        <v>#DIV/0!</v>
      </c>
    </row>
    <row r="679" spans="19:23" x14ac:dyDescent="0.2">
      <c r="S679" s="7">
        <f t="shared" si="118"/>
        <v>39</v>
      </c>
      <c r="T679" s="20" t="e">
        <f t="shared" si="119"/>
        <v>#DIV/0!</v>
      </c>
      <c r="U679" s="21" t="e">
        <f t="shared" si="117"/>
        <v>#DIV/0!</v>
      </c>
      <c r="V679" s="22" t="e">
        <f t="shared" si="120"/>
        <v>#DIV/0!</v>
      </c>
      <c r="W679" s="23" t="e">
        <f t="shared" si="121"/>
        <v>#DIV/0!</v>
      </c>
    </row>
    <row r="680" spans="19:23" x14ac:dyDescent="0.2">
      <c r="S680" s="7">
        <f t="shared" si="118"/>
        <v>40</v>
      </c>
      <c r="T680" s="20" t="e">
        <f t="shared" si="119"/>
        <v>#DIV/0!</v>
      </c>
      <c r="U680" s="21" t="e">
        <f t="shared" si="117"/>
        <v>#DIV/0!</v>
      </c>
      <c r="V680" s="22" t="e">
        <f t="shared" si="120"/>
        <v>#DIV/0!</v>
      </c>
      <c r="W680" s="23" t="e">
        <f t="shared" si="121"/>
        <v>#DIV/0!</v>
      </c>
    </row>
    <row r="681" spans="19:23" x14ac:dyDescent="0.2">
      <c r="S681" s="7">
        <f t="shared" si="118"/>
        <v>41</v>
      </c>
      <c r="T681" s="20" t="e">
        <f t="shared" si="119"/>
        <v>#DIV/0!</v>
      </c>
      <c r="U681" s="21" t="e">
        <f t="shared" si="117"/>
        <v>#DIV/0!</v>
      </c>
      <c r="V681" s="57"/>
      <c r="W681" s="23" t="e">
        <f t="shared" si="121"/>
        <v>#DIV/0!</v>
      </c>
    </row>
  </sheetData>
  <mergeCells count="7">
    <mergeCell ref="B6:C6"/>
    <mergeCell ref="A1:B1"/>
    <mergeCell ref="B3:C3"/>
    <mergeCell ref="H3:I3"/>
    <mergeCell ref="M3:N3"/>
    <mergeCell ref="B4:C4"/>
    <mergeCell ref="B5:C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Footer>&amp;LKirsti Tarvainen 19.2.2018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Ylläpidon hankekortti v1.8</vt:lpstr>
      <vt:lpstr>'Ylläpidon hankekortti v1.8'!Tulostusalue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Mönkkönen Panu</cp:lastModifiedBy>
  <cp:lastPrinted>2018-02-19T12:01:00Z</cp:lastPrinted>
  <dcterms:created xsi:type="dcterms:W3CDTF">2004-03-16T12:59:25Z</dcterms:created>
  <dcterms:modified xsi:type="dcterms:W3CDTF">2020-01-17T09:37:03Z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d360.kuopio.fi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844985</vt:lpwstr>
  </property>
  <property fmtid="{D5CDD505-2E9C-101B-9397-08002B2CF9AE}" pid="7" name="VerID">
    <vt:lpwstr>0</vt:lpwstr>
  </property>
  <property fmtid="{D5CDD505-2E9C-101B-9397-08002B2CF9AE}" pid="8" name="FilePath">
    <vt:lpwstr>\\z10068\D360_users_tuotanto\work\gallia\tarva_ki</vt:lpwstr>
  </property>
  <property fmtid="{D5CDD505-2E9C-101B-9397-08002B2CF9AE}" pid="9" name="FileName">
    <vt:lpwstr>412-2020-1 Pelastusaseman pääomakustannus PeLa 9.1 844985_513906_0.XLSX</vt:lpwstr>
  </property>
  <property fmtid="{D5CDD505-2E9C-101B-9397-08002B2CF9AE}" pid="10" name="FullFileName">
    <vt:lpwstr>\\z10068\D360_users_tuotanto\work\gallia\tarva_ki\412-2020-1 Pelastusaseman pääomakustannus PeLa 9.1 844985_513906_0.XLSX</vt:lpwstr>
  </property>
</Properties>
</file>