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ATI_MA\Desktop\"/>
    </mc:Choice>
  </mc:AlternateContent>
  <bookViews>
    <workbookView xWindow="480" yWindow="75" windowWidth="18195" windowHeight="1182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K19" i="1" l="1"/>
  <c r="K18" i="1"/>
  <c r="E4" i="1" l="1"/>
  <c r="F4" i="1" s="1"/>
  <c r="E6" i="1" l="1"/>
  <c r="E8" i="1"/>
  <c r="E10" i="1"/>
  <c r="E13" i="1"/>
  <c r="E15" i="1"/>
  <c r="E16" i="1"/>
  <c r="E19" i="1"/>
  <c r="E20" i="1"/>
  <c r="E22" i="1"/>
  <c r="E25" i="1"/>
  <c r="E28" i="1"/>
  <c r="K14" i="1" l="1"/>
  <c r="E138" i="1" l="1"/>
  <c r="F138" i="1" s="1"/>
  <c r="G138" i="1" s="1"/>
  <c r="H138" i="1" s="1"/>
  <c r="E135" i="1" l="1"/>
  <c r="F135" i="1" s="1"/>
  <c r="G135" i="1" s="1"/>
  <c r="H135" i="1" s="1"/>
  <c r="E132" i="1"/>
  <c r="F132" i="1" s="1"/>
  <c r="G132" i="1" s="1"/>
  <c r="E130" i="1"/>
  <c r="F130" i="1" s="1"/>
  <c r="G130" i="1" s="1"/>
  <c r="E127" i="1"/>
  <c r="F127" i="1" s="1"/>
  <c r="E126" i="1"/>
  <c r="F126" i="1" s="1"/>
  <c r="E124" i="1"/>
  <c r="F124" i="1" s="1"/>
  <c r="E123" i="1"/>
  <c r="F123" i="1" s="1"/>
  <c r="E120" i="1"/>
  <c r="F120" i="1" s="1"/>
  <c r="E119" i="1"/>
  <c r="F119" i="1" s="1"/>
  <c r="E117" i="1"/>
  <c r="F117" i="1" s="1"/>
  <c r="G117" i="1" s="1"/>
  <c r="E115" i="1"/>
  <c r="F115" i="1" s="1"/>
  <c r="E114" i="1"/>
  <c r="F114" i="1" s="1"/>
  <c r="E111" i="1"/>
  <c r="F111" i="1" s="1"/>
  <c r="G111" i="1" s="1"/>
  <c r="E109" i="1"/>
  <c r="F109" i="1" s="1"/>
  <c r="E108" i="1"/>
  <c r="F108" i="1" s="1"/>
  <c r="E106" i="1"/>
  <c r="F106" i="1" s="1"/>
  <c r="G106" i="1" s="1"/>
  <c r="E103" i="1"/>
  <c r="F103" i="1" s="1"/>
  <c r="E102" i="1"/>
  <c r="F102" i="1" s="1"/>
  <c r="G102" i="1" s="1"/>
  <c r="E100" i="1"/>
  <c r="F100" i="1" s="1"/>
  <c r="G100" i="1" s="1"/>
  <c r="E98" i="1"/>
  <c r="F98" i="1" s="1"/>
  <c r="E97" i="1"/>
  <c r="F97" i="1" s="1"/>
  <c r="E94" i="1"/>
  <c r="F94" i="1" s="1"/>
  <c r="E93" i="1"/>
  <c r="F93" i="1" s="1"/>
  <c r="E91" i="1"/>
  <c r="F91" i="1" s="1"/>
  <c r="E90" i="1"/>
  <c r="F90" i="1" s="1"/>
  <c r="E87" i="1"/>
  <c r="F87" i="1" s="1"/>
  <c r="E86" i="1"/>
  <c r="F86" i="1" s="1"/>
  <c r="E83" i="1"/>
  <c r="F83" i="1" s="1"/>
  <c r="E82" i="1"/>
  <c r="F82" i="1" s="1"/>
  <c r="E80" i="1"/>
  <c r="F80" i="1" s="1"/>
  <c r="E79" i="1"/>
  <c r="F79" i="1" s="1"/>
  <c r="E76" i="1"/>
  <c r="F76" i="1" s="1"/>
  <c r="E75" i="1"/>
  <c r="F75" i="1" s="1"/>
  <c r="E73" i="1"/>
  <c r="F73" i="1" s="1"/>
  <c r="G73" i="1" s="1"/>
  <c r="E71" i="1"/>
  <c r="F71" i="1" s="1"/>
  <c r="E70" i="1"/>
  <c r="F70" i="1" s="1"/>
  <c r="E68" i="1"/>
  <c r="F68" i="1" s="1"/>
  <c r="G68" i="1" s="1"/>
  <c r="E65" i="1"/>
  <c r="F65" i="1" s="1"/>
  <c r="E64" i="1"/>
  <c r="F64" i="1" s="1"/>
  <c r="E61" i="1"/>
  <c r="F61" i="1" s="1"/>
  <c r="G61" i="1" s="1"/>
  <c r="E59" i="1"/>
  <c r="F59" i="1" s="1"/>
  <c r="E58" i="1"/>
  <c r="F58" i="1" s="1"/>
  <c r="G58" i="1" s="1"/>
  <c r="E56" i="1"/>
  <c r="F56" i="1" s="1"/>
  <c r="G56" i="1" s="1"/>
  <c r="E54" i="1"/>
  <c r="F54" i="1" s="1"/>
  <c r="E53" i="1"/>
  <c r="F53" i="1" s="1"/>
  <c r="E50" i="1"/>
  <c r="F50" i="1" s="1"/>
  <c r="E49" i="1"/>
  <c r="F49" i="1" s="1"/>
  <c r="E46" i="1"/>
  <c r="F46" i="1" s="1"/>
  <c r="E45" i="1"/>
  <c r="F45" i="1" s="1"/>
  <c r="E42" i="1"/>
  <c r="F42" i="1" s="1"/>
  <c r="E41" i="1"/>
  <c r="F41" i="1" s="1"/>
  <c r="E38" i="1"/>
  <c r="F38" i="1" s="1"/>
  <c r="E37" i="1"/>
  <c r="F37" i="1" s="1"/>
  <c r="E35" i="1"/>
  <c r="F35" i="1" s="1"/>
  <c r="E34" i="1"/>
  <c r="F34" i="1" s="1"/>
  <c r="E32" i="1"/>
  <c r="F32" i="1" s="1"/>
  <c r="E31" i="1"/>
  <c r="F31" i="1" s="1"/>
  <c r="E29" i="1"/>
  <c r="F29" i="1" s="1"/>
  <c r="F28" i="1"/>
  <c r="F25" i="1"/>
  <c r="G25" i="1" s="1"/>
  <c r="H25" i="1" s="1"/>
  <c r="F22" i="1"/>
  <c r="G22" i="1" s="1"/>
  <c r="F20" i="1"/>
  <c r="F19" i="1"/>
  <c r="F16" i="1"/>
  <c r="F15" i="1"/>
  <c r="F13" i="1"/>
  <c r="G13" i="1" s="1"/>
  <c r="F10" i="1"/>
  <c r="G10" i="1" s="1"/>
  <c r="F8" i="1"/>
  <c r="G8" i="1" s="1"/>
  <c r="F6" i="1"/>
  <c r="G6" i="1" s="1"/>
  <c r="G4" i="1"/>
  <c r="K7" i="1"/>
  <c r="G31" i="1" l="1"/>
  <c r="G37" i="1"/>
  <c r="G45" i="1"/>
  <c r="H45" i="1" s="1"/>
  <c r="G53" i="1"/>
  <c r="H53" i="1" s="1"/>
  <c r="G75" i="1"/>
  <c r="G82" i="1"/>
  <c r="G90" i="1"/>
  <c r="H90" i="1" s="1"/>
  <c r="G97" i="1"/>
  <c r="H97" i="1" s="1"/>
  <c r="G119" i="1"/>
  <c r="G28" i="1"/>
  <c r="G34" i="1"/>
  <c r="H28" i="1" s="1"/>
  <c r="G41" i="1"/>
  <c r="H41" i="1" s="1"/>
  <c r="G49" i="1"/>
  <c r="H49" i="1" s="1"/>
  <c r="G64" i="1"/>
  <c r="H64" i="1" s="1"/>
  <c r="G79" i="1"/>
  <c r="H79" i="1" s="1"/>
  <c r="G86" i="1"/>
  <c r="H86" i="1" s="1"/>
  <c r="G93" i="1"/>
  <c r="G108" i="1"/>
  <c r="H106" i="1" s="1"/>
  <c r="G123" i="1"/>
  <c r="H130" i="1"/>
  <c r="G126" i="1"/>
  <c r="G70" i="1"/>
  <c r="H68" i="1" s="1"/>
  <c r="G114" i="1"/>
  <c r="H114" i="1" s="1"/>
  <c r="G19" i="1"/>
  <c r="H19" i="1" s="1"/>
  <c r="G15" i="1"/>
  <c r="H13" i="1" s="1"/>
  <c r="H4" i="1"/>
  <c r="H123" i="1" l="1"/>
</calcChain>
</file>

<file path=xl/sharedStrings.xml><?xml version="1.0" encoding="utf-8"?>
<sst xmlns="http://schemas.openxmlformats.org/spreadsheetml/2006/main" count="161" uniqueCount="21">
  <si>
    <t>Kortteli</t>
  </si>
  <si>
    <t>Kiinteistö</t>
  </si>
  <si>
    <t>Kunnossapitoalue (m2)</t>
  </si>
  <si>
    <t>Osuus koko alueesta</t>
  </si>
  <si>
    <t>Kunnossapitokustannus</t>
  </si>
  <si>
    <t>1 LK</t>
  </si>
  <si>
    <t>Luokka</t>
  </si>
  <si>
    <t>yht.</t>
  </si>
  <si>
    <t>A</t>
  </si>
  <si>
    <t>Kustannukset yhteensä</t>
  </si>
  <si>
    <t>2 LK</t>
  </si>
  <si>
    <t>B</t>
  </si>
  <si>
    <t>C</t>
  </si>
  <si>
    <t>D</t>
  </si>
  <si>
    <t>KAUPPAHALLI</t>
  </si>
  <si>
    <t>Kiinteistökustannukset yht.</t>
  </si>
  <si>
    <t>Korttelikustannukset yht.</t>
  </si>
  <si>
    <t>KAUPPATORI</t>
  </si>
  <si>
    <t>Ala m2</t>
  </si>
  <si>
    <t>Kustannukset per neliö</t>
  </si>
  <si>
    <t>KUSTANNUSLASKELMA KIINTEISTÖITTÄIN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</si>
</sst>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2" fontId="0" fillId="0" borderId="0" xfId="0" applyNumberFormat="1"/>
    <xf numFmtId="0" fontId="0" fillId="0" borderId="7" xfId="0" applyBorder="1"/>
    <xf numFmtId="0" fontId="0" fillId="0" borderId="12" xfId="0" applyBorder="1"/>
    <xf numFmtId="0" fontId="1" fillId="0" borderId="12" xfId="0" applyFont="1" applyBorder="1"/>
    <xf numFmtId="0" fontId="1" fillId="0" borderId="13" xfId="0" applyFont="1" applyBorder="1"/>
    <xf numFmtId="0" fontId="2" fillId="0" borderId="0" xfId="0" applyFont="1"/>
    <xf numFmtId="2" fontId="2" fillId="0" borderId="0" xfId="0" applyNumberFormat="1" applyFont="1"/>
    <xf numFmtId="0" fontId="0" fillId="2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7" xfId="0" applyFill="1" applyBorder="1"/>
    <xf numFmtId="0" fontId="0" fillId="4" borderId="4" xfId="0" applyFill="1" applyBorder="1"/>
    <xf numFmtId="0" fontId="0" fillId="4" borderId="1" xfId="0" applyFill="1" applyBorder="1"/>
    <xf numFmtId="0" fontId="0" fillId="3" borderId="9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1" xfId="0" applyFill="1" applyBorder="1"/>
    <xf numFmtId="0" fontId="0" fillId="0" borderId="5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3" xfId="0" applyBorder="1" applyAlignment="1"/>
    <xf numFmtId="0" fontId="3" fillId="0" borderId="0" xfId="0" applyFont="1" applyAlignment="1">
      <alignment horizontal="left"/>
    </xf>
    <xf numFmtId="2" fontId="0" fillId="3" borderId="0" xfId="0" applyNumberFormat="1" applyFill="1"/>
    <xf numFmtId="2" fontId="0" fillId="4" borderId="0" xfId="0" applyNumberForma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zoomScaleNormal="100" workbookViewId="0">
      <selection activeCell="H4" sqref="H4"/>
    </sheetView>
  </sheetViews>
  <sheetFormatPr defaultRowHeight="15" x14ac:dyDescent="0.25"/>
  <cols>
    <col min="1" max="1" width="7.42578125" customWidth="1"/>
    <col min="2" max="2" width="7.5703125" style="23" customWidth="1"/>
    <col min="3" max="3" width="9.28515625" style="23" customWidth="1"/>
    <col min="4" max="4" width="21" style="23" customWidth="1"/>
    <col min="5" max="5" width="19.5703125" style="23" customWidth="1"/>
    <col min="6" max="6" width="22.85546875" style="23" customWidth="1"/>
    <col min="7" max="7" width="25.7109375" style="23" customWidth="1"/>
    <col min="8" max="8" width="25.85546875" style="23" customWidth="1"/>
    <col min="10" max="10" width="12.5703125" customWidth="1"/>
    <col min="11" max="11" width="11.28515625" customWidth="1"/>
    <col min="12" max="12" width="12" customWidth="1"/>
  </cols>
  <sheetData>
    <row r="1" spans="1:11" ht="36" x14ac:dyDescent="0.55000000000000004">
      <c r="C1" s="51" t="s">
        <v>20</v>
      </c>
    </row>
    <row r="3" spans="1:11" x14ac:dyDescent="0.25">
      <c r="A3" s="5" t="s">
        <v>6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8" t="s">
        <v>15</v>
      </c>
      <c r="H3" s="28" t="s">
        <v>16</v>
      </c>
      <c r="J3" s="4" t="s">
        <v>6</v>
      </c>
      <c r="K3" s="49" t="s">
        <v>18</v>
      </c>
    </row>
    <row r="4" spans="1:11" x14ac:dyDescent="0.25">
      <c r="A4" s="16" t="s">
        <v>10</v>
      </c>
      <c r="B4" s="19">
        <v>1</v>
      </c>
      <c r="C4" s="19" t="s">
        <v>8</v>
      </c>
      <c r="D4" s="19">
        <v>531</v>
      </c>
      <c r="E4" s="19">
        <f>D4/K5</f>
        <v>2.9444382832427635E-2</v>
      </c>
      <c r="F4" s="29">
        <f>K12*E4</f>
        <v>851.6817178662526</v>
      </c>
      <c r="G4" s="30">
        <f>F4</f>
        <v>851.6817178662526</v>
      </c>
      <c r="H4" s="31">
        <f>G4+G6+G8+G10</f>
        <v>2917.5311578130199</v>
      </c>
      <c r="J4" s="47">
        <v>1</v>
      </c>
      <c r="K4" s="11">
        <v>17219</v>
      </c>
    </row>
    <row r="5" spans="1:11" x14ac:dyDescent="0.25">
      <c r="A5" s="2"/>
      <c r="B5" s="21"/>
      <c r="C5" s="21"/>
      <c r="D5" s="21"/>
      <c r="E5" s="21"/>
      <c r="F5" s="21"/>
      <c r="G5" s="21"/>
      <c r="H5" s="32"/>
      <c r="J5" s="48">
        <v>2</v>
      </c>
      <c r="K5" s="10">
        <v>18034</v>
      </c>
    </row>
    <row r="6" spans="1:11" x14ac:dyDescent="0.25">
      <c r="A6" s="17" t="s">
        <v>10</v>
      </c>
      <c r="B6" s="21">
        <v>1</v>
      </c>
      <c r="C6" s="21" t="s">
        <v>11</v>
      </c>
      <c r="D6" s="21">
        <v>447</v>
      </c>
      <c r="E6" s="21">
        <f>D6/K5</f>
        <v>2.4786514361761117E-2</v>
      </c>
      <c r="F6" s="33">
        <f>K12*E6</f>
        <v>716.95240656537646</v>
      </c>
      <c r="G6" s="34">
        <f>F6</f>
        <v>716.95240656537646</v>
      </c>
      <c r="H6" s="32"/>
      <c r="J6" s="8"/>
    </row>
    <row r="7" spans="1:11" x14ac:dyDescent="0.25">
      <c r="A7" s="2"/>
      <c r="B7" s="21"/>
      <c r="C7" s="21"/>
      <c r="D7" s="21"/>
      <c r="E7" s="21"/>
      <c r="F7" s="21"/>
      <c r="G7" s="21"/>
      <c r="H7" s="32"/>
      <c r="J7" t="s">
        <v>7</v>
      </c>
      <c r="K7">
        <f>K4+K5+K6</f>
        <v>35253</v>
      </c>
    </row>
    <row r="8" spans="1:11" x14ac:dyDescent="0.25">
      <c r="A8" s="17" t="s">
        <v>10</v>
      </c>
      <c r="B8" s="21">
        <v>1</v>
      </c>
      <c r="C8" s="21" t="s">
        <v>12</v>
      </c>
      <c r="D8" s="21">
        <v>524</v>
      </c>
      <c r="E8" s="21">
        <f>D8/K5</f>
        <v>2.9056227126538759E-2</v>
      </c>
      <c r="F8" s="33">
        <f>K12*E8</f>
        <v>840.45427525784623</v>
      </c>
      <c r="G8" s="34">
        <f>F8</f>
        <v>840.45427525784623</v>
      </c>
      <c r="H8" s="32"/>
    </row>
    <row r="9" spans="1:11" x14ac:dyDescent="0.25">
      <c r="A9" s="2"/>
      <c r="B9" s="21"/>
      <c r="C9" s="21"/>
      <c r="D9" s="21"/>
      <c r="E9" s="21"/>
      <c r="F9" s="21"/>
      <c r="G9" s="21"/>
      <c r="H9" s="32"/>
    </row>
    <row r="10" spans="1:11" x14ac:dyDescent="0.25">
      <c r="A10" s="15" t="s">
        <v>10</v>
      </c>
      <c r="B10" s="22">
        <v>1</v>
      </c>
      <c r="C10" s="22" t="s">
        <v>13</v>
      </c>
      <c r="D10" s="22">
        <v>317</v>
      </c>
      <c r="E10" s="22">
        <f>D10/K5</f>
        <v>1.757790839525341E-2</v>
      </c>
      <c r="F10" s="35">
        <f>E10*K12</f>
        <v>508.44275812354437</v>
      </c>
      <c r="G10" s="36">
        <f>F10</f>
        <v>508.44275812354437</v>
      </c>
      <c r="H10" s="37"/>
      <c r="J10" s="4" t="s">
        <v>9</v>
      </c>
      <c r="K10" s="3"/>
    </row>
    <row r="11" spans="1:11" x14ac:dyDescent="0.25">
      <c r="F11" s="38"/>
      <c r="J11" s="11" t="s">
        <v>5</v>
      </c>
      <c r="K11" s="53">
        <v>75153.08</v>
      </c>
    </row>
    <row r="12" spans="1:11" x14ac:dyDescent="0.25">
      <c r="F12" s="38"/>
      <c r="J12" s="10" t="s">
        <v>10</v>
      </c>
      <c r="K12" s="52">
        <v>28925.1</v>
      </c>
    </row>
    <row r="13" spans="1:11" x14ac:dyDescent="0.25">
      <c r="A13" s="16" t="s">
        <v>10</v>
      </c>
      <c r="B13" s="19">
        <v>2</v>
      </c>
      <c r="C13" s="19" t="s">
        <v>8</v>
      </c>
      <c r="D13" s="19">
        <v>886</v>
      </c>
      <c r="E13" s="19">
        <f>D13/K5</f>
        <v>4.9129422202506379E-2</v>
      </c>
      <c r="F13" s="29">
        <f>E13*K12</f>
        <v>1421.0734501497172</v>
      </c>
      <c r="G13" s="30">
        <f>F13</f>
        <v>1421.0734501497172</v>
      </c>
      <c r="H13" s="31">
        <f>G13+G15</f>
        <v>4195.6998129619751</v>
      </c>
      <c r="J13" s="9"/>
    </row>
    <row r="14" spans="1:11" x14ac:dyDescent="0.25">
      <c r="A14" s="2"/>
      <c r="B14" s="21"/>
      <c r="C14" s="21"/>
      <c r="D14" s="21"/>
      <c r="E14" s="21"/>
      <c r="F14" s="34"/>
      <c r="G14" s="21"/>
      <c r="H14" s="32"/>
      <c r="J14" t="s">
        <v>7</v>
      </c>
      <c r="K14" s="1">
        <f>K11+K12+K13</f>
        <v>104078.18</v>
      </c>
    </row>
    <row r="15" spans="1:11" x14ac:dyDescent="0.25">
      <c r="A15" s="12" t="s">
        <v>5</v>
      </c>
      <c r="B15" s="21">
        <v>2</v>
      </c>
      <c r="C15" s="21" t="s">
        <v>11</v>
      </c>
      <c r="D15" s="21">
        <v>463</v>
      </c>
      <c r="E15" s="21">
        <f>D15/K4</f>
        <v>2.68889017945293E-2</v>
      </c>
      <c r="F15" s="39">
        <f>E15*K11</f>
        <v>2020.783787676404</v>
      </c>
      <c r="G15" s="34">
        <f>F15+F16</f>
        <v>2774.6263628122583</v>
      </c>
      <c r="H15" s="32"/>
    </row>
    <row r="16" spans="1:11" x14ac:dyDescent="0.25">
      <c r="A16" s="15" t="s">
        <v>10</v>
      </c>
      <c r="B16" s="22">
        <v>2</v>
      </c>
      <c r="C16" s="22" t="s">
        <v>11</v>
      </c>
      <c r="D16" s="22">
        <v>470</v>
      </c>
      <c r="E16" s="22">
        <f>D16/K5</f>
        <v>2.6061883109681713E-2</v>
      </c>
      <c r="F16" s="35">
        <f>E16*K12</f>
        <v>753.84257513585442</v>
      </c>
      <c r="G16" s="22"/>
      <c r="H16" s="37"/>
    </row>
    <row r="17" spans="1:12" x14ac:dyDescent="0.25">
      <c r="J17" s="4" t="s">
        <v>19</v>
      </c>
      <c r="K17" s="3"/>
    </row>
    <row r="18" spans="1:12" x14ac:dyDescent="0.25">
      <c r="J18" s="11" t="s">
        <v>5</v>
      </c>
      <c r="K18" s="53">
        <f>K11/K4</f>
        <v>4.3645438178756022</v>
      </c>
      <c r="L18" s="6"/>
    </row>
    <row r="19" spans="1:12" x14ac:dyDescent="0.25">
      <c r="A19" s="13" t="s">
        <v>5</v>
      </c>
      <c r="B19" s="19">
        <v>3</v>
      </c>
      <c r="C19" s="19" t="s">
        <v>8</v>
      </c>
      <c r="D19" s="19">
        <v>440</v>
      </c>
      <c r="E19" s="19">
        <f>D19/K4</f>
        <v>2.5553168012079679E-2</v>
      </c>
      <c r="F19" s="40">
        <f>E19*K11</f>
        <v>1920.399279865265</v>
      </c>
      <c r="G19" s="30">
        <f>F19+F20</f>
        <v>2855.4848571082503</v>
      </c>
      <c r="H19" s="31">
        <f>G19+G22</f>
        <v>3400.8177838022725</v>
      </c>
      <c r="J19" s="10" t="s">
        <v>10</v>
      </c>
      <c r="K19" s="52">
        <f>K12/K5</f>
        <v>1.6039203726294775</v>
      </c>
      <c r="L19" s="7"/>
    </row>
    <row r="20" spans="1:12" x14ac:dyDescent="0.25">
      <c r="A20" s="17" t="s">
        <v>10</v>
      </c>
      <c r="B20" s="21">
        <v>3</v>
      </c>
      <c r="C20" s="21" t="s">
        <v>8</v>
      </c>
      <c r="D20" s="21">
        <v>583</v>
      </c>
      <c r="E20" s="21">
        <f>D20/K5</f>
        <v>3.2327825219030722E-2</v>
      </c>
      <c r="F20" s="33">
        <f>E20*K12</f>
        <v>935.08557724298544</v>
      </c>
      <c r="G20" s="21"/>
      <c r="H20" s="32"/>
      <c r="J20" s="6"/>
      <c r="K20" s="6"/>
      <c r="L20" s="7"/>
    </row>
    <row r="21" spans="1:12" x14ac:dyDescent="0.25">
      <c r="A21" s="2"/>
      <c r="B21" s="21"/>
      <c r="C21" s="21"/>
      <c r="D21" s="21"/>
      <c r="E21" s="21"/>
      <c r="F21" s="34"/>
      <c r="G21" s="21"/>
      <c r="H21" s="32"/>
      <c r="K21" s="6"/>
    </row>
    <row r="22" spans="1:12" x14ac:dyDescent="0.25">
      <c r="A22" s="15" t="s">
        <v>10</v>
      </c>
      <c r="B22" s="22">
        <v>3</v>
      </c>
      <c r="C22" s="22" t="s">
        <v>11</v>
      </c>
      <c r="D22" s="22">
        <v>340</v>
      </c>
      <c r="E22" s="22">
        <f>D22/K5</f>
        <v>1.8853277143174006E-2</v>
      </c>
      <c r="F22" s="35">
        <f>E22*K12</f>
        <v>545.33292669402238</v>
      </c>
      <c r="G22" s="36">
        <f>F22</f>
        <v>545.33292669402238</v>
      </c>
      <c r="H22" s="37"/>
      <c r="J22" s="6"/>
      <c r="L22" s="1"/>
    </row>
    <row r="23" spans="1:12" x14ac:dyDescent="0.25">
      <c r="F23" s="38"/>
      <c r="J23" s="6"/>
    </row>
    <row r="24" spans="1:12" x14ac:dyDescent="0.25">
      <c r="F24" s="38"/>
      <c r="J24" s="6"/>
    </row>
    <row r="25" spans="1:12" x14ac:dyDescent="0.25">
      <c r="A25" s="18" t="s">
        <v>10</v>
      </c>
      <c r="B25" s="24">
        <v>4</v>
      </c>
      <c r="C25" s="24" t="s">
        <v>8</v>
      </c>
      <c r="D25" s="24">
        <v>1393</v>
      </c>
      <c r="E25" s="24">
        <f>D25/K5</f>
        <v>7.7242985471886433E-2</v>
      </c>
      <c r="F25" s="41">
        <f>E25*K12</f>
        <v>2234.2610790728622</v>
      </c>
      <c r="G25" s="42">
        <f>F25</f>
        <v>2234.2610790728622</v>
      </c>
      <c r="H25" s="43">
        <f>G25</f>
        <v>2234.2610790728622</v>
      </c>
    </row>
    <row r="26" spans="1:12" x14ac:dyDescent="0.25">
      <c r="F26" s="38"/>
    </row>
    <row r="27" spans="1:12" x14ac:dyDescent="0.25">
      <c r="F27" s="38"/>
    </row>
    <row r="28" spans="1:12" x14ac:dyDescent="0.25">
      <c r="A28" s="13" t="s">
        <v>5</v>
      </c>
      <c r="B28" s="19">
        <v>5</v>
      </c>
      <c r="C28" s="19" t="s">
        <v>8</v>
      </c>
      <c r="D28" s="19">
        <v>414</v>
      </c>
      <c r="E28" s="19">
        <f>D28/K4</f>
        <v>2.4043208084093153E-2</v>
      </c>
      <c r="F28" s="40">
        <f>E28*K11</f>
        <v>1806.9211406004995</v>
      </c>
      <c r="G28" s="30">
        <f>F28+F29</f>
        <v>3019.4849423083847</v>
      </c>
      <c r="H28" s="31">
        <f>G28+G31+G34+G37</f>
        <v>11206.407907758981</v>
      </c>
    </row>
    <row r="29" spans="1:12" x14ac:dyDescent="0.25">
      <c r="A29" s="17" t="s">
        <v>10</v>
      </c>
      <c r="B29" s="21">
        <v>5</v>
      </c>
      <c r="C29" s="21" t="s">
        <v>8</v>
      </c>
      <c r="D29" s="21">
        <v>756</v>
      </c>
      <c r="E29" s="21">
        <f>D29/K5</f>
        <v>4.1920816235998672E-2</v>
      </c>
      <c r="F29" s="33">
        <f>E29*K12</f>
        <v>1212.5638017078852</v>
      </c>
      <c r="G29" s="21"/>
      <c r="H29" s="32"/>
    </row>
    <row r="30" spans="1:12" x14ac:dyDescent="0.25">
      <c r="A30" s="2"/>
      <c r="B30" s="21"/>
      <c r="C30" s="21"/>
      <c r="D30" s="21"/>
      <c r="E30" s="21"/>
      <c r="F30" s="34"/>
      <c r="G30" s="21"/>
      <c r="H30" s="32"/>
    </row>
    <row r="31" spans="1:12" x14ac:dyDescent="0.25">
      <c r="A31" s="12" t="s">
        <v>5</v>
      </c>
      <c r="B31" s="21">
        <v>5</v>
      </c>
      <c r="C31" s="21" t="s">
        <v>11</v>
      </c>
      <c r="D31" s="21">
        <v>395</v>
      </c>
      <c r="E31" s="21">
        <f>D31/K4</f>
        <v>2.2939775829026076E-2</v>
      </c>
      <c r="F31" s="39">
        <f>E31*K11</f>
        <v>1723.9948080608631</v>
      </c>
      <c r="G31" s="34">
        <f>F31+F32</f>
        <v>1959.7711028373963</v>
      </c>
      <c r="H31" s="44"/>
    </row>
    <row r="32" spans="1:12" x14ac:dyDescent="0.25">
      <c r="A32" s="17" t="s">
        <v>10</v>
      </c>
      <c r="B32" s="21">
        <v>5</v>
      </c>
      <c r="C32" s="21" t="s">
        <v>11</v>
      </c>
      <c r="D32" s="21">
        <v>147</v>
      </c>
      <c r="E32" s="21">
        <f>D32/K5</f>
        <v>8.1512698236664086E-3</v>
      </c>
      <c r="F32" s="33">
        <f>E32*K12</f>
        <v>235.77629477653323</v>
      </c>
      <c r="G32" s="21"/>
      <c r="H32" s="32"/>
    </row>
    <row r="33" spans="1:8" x14ac:dyDescent="0.25">
      <c r="A33" s="2"/>
      <c r="B33" s="21"/>
      <c r="C33" s="21"/>
      <c r="D33" s="21"/>
      <c r="E33" s="21"/>
      <c r="F33" s="34"/>
      <c r="G33" s="21"/>
      <c r="H33" s="32"/>
    </row>
    <row r="34" spans="1:8" x14ac:dyDescent="0.25">
      <c r="A34" s="12" t="s">
        <v>5</v>
      </c>
      <c r="B34" s="21">
        <v>5</v>
      </c>
      <c r="C34" s="21" t="s">
        <v>12</v>
      </c>
      <c r="D34" s="21">
        <v>377</v>
      </c>
      <c r="E34" s="21">
        <f>D34/K4</f>
        <v>2.1894418955804636E-2</v>
      </c>
      <c r="F34" s="39">
        <f>E34*K11</f>
        <v>1645.4330193391022</v>
      </c>
      <c r="G34" s="34">
        <f>F34+F35</f>
        <v>1913.2877215682249</v>
      </c>
      <c r="H34" s="44"/>
    </row>
    <row r="35" spans="1:8" x14ac:dyDescent="0.25">
      <c r="A35" s="17" t="s">
        <v>10</v>
      </c>
      <c r="B35" s="21">
        <v>5</v>
      </c>
      <c r="C35" s="21" t="s">
        <v>12</v>
      </c>
      <c r="D35" s="21">
        <v>167</v>
      </c>
      <c r="E35" s="21">
        <f>D35/K5</f>
        <v>9.2602861262060555E-3</v>
      </c>
      <c r="F35" s="33">
        <f>E35*K12</f>
        <v>267.85470222912278</v>
      </c>
      <c r="G35" s="21"/>
      <c r="H35" s="32"/>
    </row>
    <row r="36" spans="1:8" x14ac:dyDescent="0.25">
      <c r="A36" s="2"/>
      <c r="B36" s="21"/>
      <c r="C36" s="21"/>
      <c r="D36" s="21"/>
      <c r="E36" s="21"/>
      <c r="F36" s="34"/>
      <c r="G36" s="21"/>
      <c r="H36" s="32"/>
    </row>
    <row r="37" spans="1:8" x14ac:dyDescent="0.25">
      <c r="A37" s="12" t="s">
        <v>5</v>
      </c>
      <c r="B37" s="21">
        <v>5</v>
      </c>
      <c r="C37" s="21" t="s">
        <v>13</v>
      </c>
      <c r="D37" s="21">
        <v>934</v>
      </c>
      <c r="E37" s="21">
        <f>D37/K4</f>
        <v>5.4242406643823682E-2</v>
      </c>
      <c r="F37" s="39">
        <f>E37*K11</f>
        <v>4076.4839258958127</v>
      </c>
      <c r="G37" s="34">
        <f>F37+F38</f>
        <v>4313.8641410449754</v>
      </c>
      <c r="H37" s="32"/>
    </row>
    <row r="38" spans="1:8" x14ac:dyDescent="0.25">
      <c r="A38" s="15" t="s">
        <v>10</v>
      </c>
      <c r="B38" s="22">
        <v>5</v>
      </c>
      <c r="C38" s="22" t="s">
        <v>13</v>
      </c>
      <c r="D38" s="22">
        <v>148</v>
      </c>
      <c r="E38" s="22">
        <f>D38/K5</f>
        <v>8.2067206387933904E-3</v>
      </c>
      <c r="F38" s="35">
        <f>E38*K12</f>
        <v>237.38021514916269</v>
      </c>
      <c r="G38" s="22"/>
      <c r="H38" s="37"/>
    </row>
    <row r="41" spans="1:8" x14ac:dyDescent="0.25">
      <c r="A41" s="13" t="s">
        <v>5</v>
      </c>
      <c r="B41" s="19">
        <v>6</v>
      </c>
      <c r="C41" s="19" t="s">
        <v>8</v>
      </c>
      <c r="D41" s="19">
        <v>884</v>
      </c>
      <c r="E41" s="19">
        <f>D41/K4</f>
        <v>5.1338637551541902E-2</v>
      </c>
      <c r="F41" s="40">
        <f>E41*K11</f>
        <v>3858.2567350020327</v>
      </c>
      <c r="G41" s="30">
        <f>F41+F42</f>
        <v>4501.4288044264531</v>
      </c>
      <c r="H41" s="31">
        <f>G41</f>
        <v>4501.4288044264531</v>
      </c>
    </row>
    <row r="42" spans="1:8" x14ac:dyDescent="0.25">
      <c r="A42" s="15" t="s">
        <v>10</v>
      </c>
      <c r="B42" s="22">
        <v>6</v>
      </c>
      <c r="C42" s="22" t="s">
        <v>8</v>
      </c>
      <c r="D42" s="22">
        <v>401</v>
      </c>
      <c r="E42" s="22">
        <f>D42/K5</f>
        <v>2.2235776865919928E-2</v>
      </c>
      <c r="F42" s="35">
        <f>E42*K12</f>
        <v>643.17206942442044</v>
      </c>
      <c r="G42" s="22"/>
      <c r="H42" s="37"/>
    </row>
    <row r="43" spans="1:8" x14ac:dyDescent="0.25">
      <c r="F43" s="38"/>
    </row>
    <row r="44" spans="1:8" x14ac:dyDescent="0.25">
      <c r="F44" s="38"/>
    </row>
    <row r="45" spans="1:8" x14ac:dyDescent="0.25">
      <c r="A45" s="13" t="s">
        <v>5</v>
      </c>
      <c r="B45" s="19">
        <v>7</v>
      </c>
      <c r="C45" s="19" t="s">
        <v>8</v>
      </c>
      <c r="D45" s="19">
        <v>468</v>
      </c>
      <c r="E45" s="19">
        <f>D45/K4</f>
        <v>2.7179278703757477E-2</v>
      </c>
      <c r="F45" s="40">
        <f>E45*K11</f>
        <v>2042.6065067657821</v>
      </c>
      <c r="G45" s="30">
        <f>F45+F46</f>
        <v>3489.342682877571</v>
      </c>
      <c r="H45" s="31">
        <f>G45</f>
        <v>3489.342682877571</v>
      </c>
    </row>
    <row r="46" spans="1:8" x14ac:dyDescent="0.25">
      <c r="A46" s="15" t="s">
        <v>10</v>
      </c>
      <c r="B46" s="22">
        <v>7</v>
      </c>
      <c r="C46" s="22" t="s">
        <v>8</v>
      </c>
      <c r="D46" s="22">
        <v>902</v>
      </c>
      <c r="E46" s="22">
        <f>D46/K5</f>
        <v>5.0016635244538095E-2</v>
      </c>
      <c r="F46" s="35">
        <f>E46*K12</f>
        <v>1446.7361761117888</v>
      </c>
      <c r="G46" s="22"/>
      <c r="H46" s="37"/>
    </row>
    <row r="47" spans="1:8" x14ac:dyDescent="0.25">
      <c r="F47" s="38"/>
    </row>
    <row r="48" spans="1:8" x14ac:dyDescent="0.25">
      <c r="F48" s="38"/>
    </row>
    <row r="49" spans="1:8" x14ac:dyDescent="0.25">
      <c r="A49" s="13" t="s">
        <v>5</v>
      </c>
      <c r="B49" s="19">
        <v>8</v>
      </c>
      <c r="C49" s="19" t="s">
        <v>8</v>
      </c>
      <c r="D49" s="19">
        <v>1089</v>
      </c>
      <c r="E49" s="19">
        <f>D49/K4</f>
        <v>6.3244090829897209E-2</v>
      </c>
      <c r="F49" s="40">
        <f>E49*K11</f>
        <v>4752.9882176665315</v>
      </c>
      <c r="G49" s="30">
        <f>F49+F50</f>
        <v>5417.0112519351351</v>
      </c>
      <c r="H49" s="31">
        <f>G49</f>
        <v>5417.0112519351351</v>
      </c>
    </row>
    <row r="50" spans="1:8" x14ac:dyDescent="0.25">
      <c r="A50" s="15" t="s">
        <v>10</v>
      </c>
      <c r="B50" s="22">
        <v>8</v>
      </c>
      <c r="C50" s="22" t="s">
        <v>8</v>
      </c>
      <c r="D50" s="22">
        <v>414</v>
      </c>
      <c r="E50" s="22">
        <f>D50/K5</f>
        <v>2.2956637462570699E-2</v>
      </c>
      <c r="F50" s="35">
        <f>E50*K12</f>
        <v>664.02303426860374</v>
      </c>
      <c r="G50" s="22"/>
      <c r="H50" s="37"/>
    </row>
    <row r="51" spans="1:8" x14ac:dyDescent="0.25">
      <c r="F51" s="38"/>
    </row>
    <row r="52" spans="1:8" x14ac:dyDescent="0.25">
      <c r="F52" s="38"/>
    </row>
    <row r="53" spans="1:8" x14ac:dyDescent="0.25">
      <c r="A53" s="13" t="s">
        <v>5</v>
      </c>
      <c r="B53" s="25">
        <v>9</v>
      </c>
      <c r="C53" s="19" t="s">
        <v>8</v>
      </c>
      <c r="D53" s="19">
        <v>280</v>
      </c>
      <c r="E53" s="19">
        <f>D53/K4</f>
        <v>1.6261106916777977E-2</v>
      </c>
      <c r="F53" s="40">
        <f>E53*K11</f>
        <v>1222.0722690051687</v>
      </c>
      <c r="G53" s="30">
        <f>F53+F54</f>
        <v>1388.8799877586343</v>
      </c>
      <c r="H53" s="31">
        <f>G53+G56+G58+G61</f>
        <v>3471.8071879608988</v>
      </c>
    </row>
    <row r="54" spans="1:8" x14ac:dyDescent="0.25">
      <c r="A54" s="17" t="s">
        <v>10</v>
      </c>
      <c r="B54" s="26">
        <v>9</v>
      </c>
      <c r="C54" s="21" t="s">
        <v>8</v>
      </c>
      <c r="D54" s="21">
        <v>104</v>
      </c>
      <c r="E54" s="21">
        <f>D54/K5</f>
        <v>5.7668847732061665E-3</v>
      </c>
      <c r="F54" s="33">
        <f>E54*K12</f>
        <v>166.80771875346568</v>
      </c>
      <c r="G54" s="21"/>
      <c r="H54" s="32"/>
    </row>
    <row r="55" spans="1:8" x14ac:dyDescent="0.25">
      <c r="A55" s="2"/>
      <c r="B55" s="26"/>
      <c r="C55" s="21"/>
      <c r="D55" s="21"/>
      <c r="E55" s="21"/>
      <c r="F55" s="34"/>
      <c r="G55" s="21"/>
      <c r="H55" s="32"/>
    </row>
    <row r="56" spans="1:8" x14ac:dyDescent="0.25">
      <c r="A56" s="17" t="s">
        <v>10</v>
      </c>
      <c r="B56" s="26">
        <v>9</v>
      </c>
      <c r="C56" s="21" t="s">
        <v>11</v>
      </c>
      <c r="D56" s="21">
        <v>253</v>
      </c>
      <c r="E56" s="21">
        <f>D56/K5</f>
        <v>1.402905622712654E-2</v>
      </c>
      <c r="F56" s="33">
        <f>E56*K12</f>
        <v>405.79185427525783</v>
      </c>
      <c r="G56" s="34">
        <f>F56</f>
        <v>405.79185427525783</v>
      </c>
      <c r="H56" s="32"/>
    </row>
    <row r="57" spans="1:8" x14ac:dyDescent="0.25">
      <c r="A57" s="2"/>
      <c r="B57" s="26"/>
      <c r="C57" s="21"/>
      <c r="D57" s="21"/>
      <c r="E57" s="21"/>
      <c r="F57" s="34"/>
      <c r="G57" s="21"/>
      <c r="H57" s="32"/>
    </row>
    <row r="58" spans="1:8" x14ac:dyDescent="0.25">
      <c r="A58" s="12" t="s">
        <v>5</v>
      </c>
      <c r="B58" s="26">
        <v>9</v>
      </c>
      <c r="C58" s="21" t="s">
        <v>12</v>
      </c>
      <c r="D58" s="21">
        <v>177</v>
      </c>
      <c r="E58" s="21">
        <f>D58/K4</f>
        <v>1.0279342586677507E-2</v>
      </c>
      <c r="F58" s="39">
        <f>E58*K11</f>
        <v>772.52425576398161</v>
      </c>
      <c r="G58" s="34">
        <f>F58+F59</f>
        <v>1176.7121896666099</v>
      </c>
      <c r="H58" s="32"/>
    </row>
    <row r="59" spans="1:8" x14ac:dyDescent="0.25">
      <c r="A59" s="17" t="s">
        <v>10</v>
      </c>
      <c r="B59" s="26">
        <v>9</v>
      </c>
      <c r="C59" s="21" t="s">
        <v>12</v>
      </c>
      <c r="D59" s="21">
        <v>252</v>
      </c>
      <c r="E59" s="21">
        <f>D59/K5</f>
        <v>1.3973605411999556E-2</v>
      </c>
      <c r="F59" s="33">
        <f>E59*K12</f>
        <v>404.18793390262834</v>
      </c>
      <c r="G59" s="21"/>
      <c r="H59" s="32"/>
    </row>
    <row r="60" spans="1:8" x14ac:dyDescent="0.25">
      <c r="A60" s="2"/>
      <c r="B60" s="26"/>
      <c r="C60" s="21"/>
      <c r="D60" s="21"/>
      <c r="E60" s="21"/>
      <c r="F60" s="34"/>
      <c r="G60" s="21"/>
      <c r="H60" s="32"/>
    </row>
    <row r="61" spans="1:8" x14ac:dyDescent="0.25">
      <c r="A61" s="15" t="s">
        <v>10</v>
      </c>
      <c r="B61" s="27">
        <v>9</v>
      </c>
      <c r="C61" s="22" t="s">
        <v>13</v>
      </c>
      <c r="D61" s="22">
        <v>312</v>
      </c>
      <c r="E61" s="22">
        <f>D61/K5</f>
        <v>1.7300654319618497E-2</v>
      </c>
      <c r="F61" s="35">
        <f>E61*K12</f>
        <v>500.42315626039698</v>
      </c>
      <c r="G61" s="36">
        <f>F61</f>
        <v>500.42315626039698</v>
      </c>
      <c r="H61" s="37"/>
    </row>
    <row r="64" spans="1:8" x14ac:dyDescent="0.25">
      <c r="A64" s="13" t="s">
        <v>5</v>
      </c>
      <c r="B64" s="19">
        <v>10</v>
      </c>
      <c r="C64" s="19" t="s">
        <v>8</v>
      </c>
      <c r="D64" s="19">
        <v>1056</v>
      </c>
      <c r="E64" s="19">
        <f>D64/K4</f>
        <v>6.132760322899123E-2</v>
      </c>
      <c r="F64" s="40">
        <f>E64*K11</f>
        <v>4608.9582716766363</v>
      </c>
      <c r="G64" s="30">
        <f>F64+F65</f>
        <v>5248.9225003557976</v>
      </c>
      <c r="H64" s="31">
        <f>G64</f>
        <v>5248.9225003557976</v>
      </c>
    </row>
    <row r="65" spans="1:8" x14ac:dyDescent="0.25">
      <c r="A65" s="15" t="s">
        <v>10</v>
      </c>
      <c r="B65" s="22">
        <v>10</v>
      </c>
      <c r="C65" s="22" t="s">
        <v>8</v>
      </c>
      <c r="D65" s="22">
        <v>399</v>
      </c>
      <c r="E65" s="22">
        <f>D65/K5</f>
        <v>2.2124875235665965E-2</v>
      </c>
      <c r="F65" s="35">
        <f>E65*K12</f>
        <v>639.96422867916158</v>
      </c>
      <c r="G65" s="22"/>
      <c r="H65" s="37"/>
    </row>
    <row r="66" spans="1:8" x14ac:dyDescent="0.25">
      <c r="F66" s="38"/>
    </row>
    <row r="67" spans="1:8" x14ac:dyDescent="0.25">
      <c r="F67" s="38"/>
    </row>
    <row r="68" spans="1:8" x14ac:dyDescent="0.25">
      <c r="A68" s="16" t="s">
        <v>10</v>
      </c>
      <c r="B68" s="19">
        <v>11</v>
      </c>
      <c r="C68" s="19" t="s">
        <v>8</v>
      </c>
      <c r="D68" s="19">
        <v>232</v>
      </c>
      <c r="E68" s="19">
        <f>D68/K5</f>
        <v>1.2864589109459909E-2</v>
      </c>
      <c r="F68" s="29">
        <f>E68*K12</f>
        <v>372.1095264500388</v>
      </c>
      <c r="G68" s="30">
        <f>F68</f>
        <v>372.1095264500388</v>
      </c>
      <c r="H68" s="31">
        <f>G68+G70+G73+G75</f>
        <v>3449.2749830989173</v>
      </c>
    </row>
    <row r="69" spans="1:8" x14ac:dyDescent="0.25">
      <c r="A69" s="2"/>
      <c r="B69" s="21"/>
      <c r="C69" s="21"/>
      <c r="D69" s="21"/>
      <c r="E69" s="21"/>
      <c r="F69" s="34"/>
      <c r="G69" s="21"/>
      <c r="H69" s="32"/>
    </row>
    <row r="70" spans="1:8" x14ac:dyDescent="0.25">
      <c r="A70" s="12" t="s">
        <v>5</v>
      </c>
      <c r="B70" s="21">
        <v>11</v>
      </c>
      <c r="C70" s="21" t="s">
        <v>11</v>
      </c>
      <c r="D70" s="21">
        <v>237</v>
      </c>
      <c r="E70" s="21">
        <f>D70/K4</f>
        <v>1.3763865497415645E-2</v>
      </c>
      <c r="F70" s="39">
        <f>E70*K11</f>
        <v>1034.3968848365178</v>
      </c>
      <c r="G70" s="34">
        <f>F70+F71</f>
        <v>1210.8281258257603</v>
      </c>
      <c r="H70" s="32"/>
    </row>
    <row r="71" spans="1:8" x14ac:dyDescent="0.25">
      <c r="A71" s="17" t="s">
        <v>10</v>
      </c>
      <c r="B71" s="21">
        <v>11</v>
      </c>
      <c r="C71" s="21" t="s">
        <v>11</v>
      </c>
      <c r="D71" s="21">
        <v>110</v>
      </c>
      <c r="E71" s="21">
        <f>D71/K5</f>
        <v>6.0995896639680601E-3</v>
      </c>
      <c r="F71" s="33">
        <f>E71*K12</f>
        <v>176.43124098924253</v>
      </c>
      <c r="G71" s="21"/>
      <c r="H71" s="32"/>
    </row>
    <row r="72" spans="1:8" x14ac:dyDescent="0.25">
      <c r="A72" s="2"/>
      <c r="B72" s="21"/>
      <c r="C72" s="21"/>
      <c r="D72" s="21"/>
      <c r="E72" s="21"/>
      <c r="F72" s="34"/>
      <c r="G72" s="21"/>
      <c r="H72" s="32"/>
    </row>
    <row r="73" spans="1:8" x14ac:dyDescent="0.25">
      <c r="A73" s="17" t="s">
        <v>10</v>
      </c>
      <c r="B73" s="21">
        <v>11</v>
      </c>
      <c r="C73" s="21" t="s">
        <v>12</v>
      </c>
      <c r="D73" s="21">
        <v>333</v>
      </c>
      <c r="E73" s="21">
        <f>D73/K5</f>
        <v>1.8465121437285129E-2</v>
      </c>
      <c r="F73" s="33">
        <f>E73*K12</f>
        <v>534.10548408561601</v>
      </c>
      <c r="G73" s="34">
        <f>F73</f>
        <v>534.10548408561601</v>
      </c>
      <c r="H73" s="32"/>
    </row>
    <row r="74" spans="1:8" x14ac:dyDescent="0.25">
      <c r="A74" s="2"/>
      <c r="B74" s="21"/>
      <c r="C74" s="21"/>
      <c r="D74" s="21"/>
      <c r="E74" s="21"/>
      <c r="F74" s="34"/>
      <c r="G74" s="21"/>
      <c r="H74" s="32"/>
    </row>
    <row r="75" spans="1:8" x14ac:dyDescent="0.25">
      <c r="A75" s="12" t="s">
        <v>5</v>
      </c>
      <c r="B75" s="21">
        <v>11</v>
      </c>
      <c r="C75" s="21" t="s">
        <v>13</v>
      </c>
      <c r="D75" s="21">
        <v>213</v>
      </c>
      <c r="E75" s="21">
        <f>D75/K4</f>
        <v>1.237005633312039E-2</v>
      </c>
      <c r="F75" s="39">
        <f>E75*K11</f>
        <v>929.64783320750337</v>
      </c>
      <c r="G75" s="34">
        <f>F75+F76</f>
        <v>1332.2318467375021</v>
      </c>
      <c r="H75" s="32"/>
    </row>
    <row r="76" spans="1:8" x14ac:dyDescent="0.25">
      <c r="A76" s="15" t="s">
        <v>10</v>
      </c>
      <c r="B76" s="22">
        <v>11</v>
      </c>
      <c r="C76" s="22" t="s">
        <v>13</v>
      </c>
      <c r="D76" s="22">
        <v>251</v>
      </c>
      <c r="E76" s="22">
        <f>D76/K5</f>
        <v>1.3918154596872574E-2</v>
      </c>
      <c r="F76" s="35">
        <f>E76*K12</f>
        <v>402.58401352999886</v>
      </c>
      <c r="G76" s="22"/>
      <c r="H76" s="37"/>
    </row>
    <row r="79" spans="1:8" x14ac:dyDescent="0.25">
      <c r="A79" s="13" t="s">
        <v>5</v>
      </c>
      <c r="B79" s="19">
        <v>12</v>
      </c>
      <c r="C79" s="19" t="s">
        <v>8</v>
      </c>
      <c r="D79" s="19">
        <v>382</v>
      </c>
      <c r="E79" s="19">
        <f>D79/K4</f>
        <v>2.2184795865032813E-2</v>
      </c>
      <c r="F79" s="40">
        <f>E79*K11</f>
        <v>1667.2557384284803</v>
      </c>
      <c r="G79" s="30">
        <f>F79+F80</f>
        <v>2563.8472267283582</v>
      </c>
      <c r="H79" s="31">
        <f>G79+G82</f>
        <v>4981.1525435280855</v>
      </c>
    </row>
    <row r="80" spans="1:8" x14ac:dyDescent="0.25">
      <c r="A80" s="17" t="s">
        <v>10</v>
      </c>
      <c r="B80" s="21">
        <v>12</v>
      </c>
      <c r="C80" s="21" t="s">
        <v>8</v>
      </c>
      <c r="D80" s="21">
        <v>559</v>
      </c>
      <c r="E80" s="21">
        <f>D80/K5</f>
        <v>3.0997005655983144E-2</v>
      </c>
      <c r="F80" s="33">
        <f>E80*K12</f>
        <v>896.59148829987794</v>
      </c>
      <c r="G80" s="21"/>
      <c r="H80" s="32"/>
    </row>
    <row r="81" spans="1:8" x14ac:dyDescent="0.25">
      <c r="A81" s="2"/>
      <c r="B81" s="21"/>
      <c r="C81" s="21"/>
      <c r="D81" s="21"/>
      <c r="E81" s="21"/>
      <c r="F81" s="34"/>
      <c r="G81" s="21"/>
      <c r="H81" s="32"/>
    </row>
    <row r="82" spans="1:8" x14ac:dyDescent="0.25">
      <c r="A82" s="12" t="s">
        <v>5</v>
      </c>
      <c r="B82" s="21">
        <v>12</v>
      </c>
      <c r="C82" s="21" t="s">
        <v>11</v>
      </c>
      <c r="D82" s="21">
        <v>412</v>
      </c>
      <c r="E82" s="21">
        <f>D82/K4</f>
        <v>2.392705732040188E-2</v>
      </c>
      <c r="F82" s="39">
        <f>E82*K11</f>
        <v>1798.1920529647482</v>
      </c>
      <c r="G82" s="34">
        <f>F82+F83</f>
        <v>2417.3053167997268</v>
      </c>
      <c r="H82" s="32"/>
    </row>
    <row r="83" spans="1:8" x14ac:dyDescent="0.25">
      <c r="A83" s="15" t="s">
        <v>10</v>
      </c>
      <c r="B83" s="22">
        <v>12</v>
      </c>
      <c r="C83" s="22" t="s">
        <v>11</v>
      </c>
      <c r="D83" s="22">
        <v>386</v>
      </c>
      <c r="E83" s="22">
        <f>D83/K5</f>
        <v>2.1404014639015194E-2</v>
      </c>
      <c r="F83" s="35">
        <f>E83*K12</f>
        <v>619.1132638349784</v>
      </c>
      <c r="G83" s="22"/>
      <c r="H83" s="37"/>
    </row>
    <row r="84" spans="1:8" x14ac:dyDescent="0.25">
      <c r="F84" s="38"/>
    </row>
    <row r="85" spans="1:8" x14ac:dyDescent="0.25">
      <c r="F85" s="38"/>
    </row>
    <row r="86" spans="1:8" x14ac:dyDescent="0.25">
      <c r="A86" s="13" t="s">
        <v>5</v>
      </c>
      <c r="B86" s="19">
        <v>13</v>
      </c>
      <c r="C86" s="19" t="s">
        <v>8</v>
      </c>
      <c r="D86" s="19">
        <v>1262</v>
      </c>
      <c r="E86" s="19">
        <f>D86/K4</f>
        <v>7.3291131889192174E-2</v>
      </c>
      <c r="F86" s="40">
        <f>E86*K11</f>
        <v>5508.0542981590106</v>
      </c>
      <c r="G86" s="30">
        <f>F86+F87</f>
        <v>6303.5988029832315</v>
      </c>
      <c r="H86" s="31">
        <f>G86</f>
        <v>6303.5988029832315</v>
      </c>
    </row>
    <row r="87" spans="1:8" x14ac:dyDescent="0.25">
      <c r="A87" s="15" t="s">
        <v>10</v>
      </c>
      <c r="B87" s="22">
        <v>13</v>
      </c>
      <c r="C87" s="22" t="s">
        <v>8</v>
      </c>
      <c r="D87" s="22">
        <v>496</v>
      </c>
      <c r="E87" s="22">
        <f>D87/K5</f>
        <v>2.7503604302983254E-2</v>
      </c>
      <c r="F87" s="35">
        <f>E87*K12</f>
        <v>795.54450482422089</v>
      </c>
      <c r="G87" s="22"/>
      <c r="H87" s="37"/>
    </row>
    <row r="88" spans="1:8" x14ac:dyDescent="0.25">
      <c r="F88" s="38"/>
    </row>
    <row r="89" spans="1:8" x14ac:dyDescent="0.25">
      <c r="F89" s="38"/>
    </row>
    <row r="90" spans="1:8" x14ac:dyDescent="0.25">
      <c r="A90" s="13" t="s">
        <v>5</v>
      </c>
      <c r="B90" s="19">
        <v>14</v>
      </c>
      <c r="C90" s="19" t="s">
        <v>8</v>
      </c>
      <c r="D90" s="19">
        <v>642</v>
      </c>
      <c r="E90" s="19">
        <f>D90/K4</f>
        <v>3.7284395144898078E-2</v>
      </c>
      <c r="F90" s="40">
        <f>E90*K11</f>
        <v>2802.037131076137</v>
      </c>
      <c r="G90" s="30">
        <f>F90+F91</f>
        <v>2944.7860442401607</v>
      </c>
      <c r="H90" s="31">
        <f>G90+G93</f>
        <v>4644.4096765259847</v>
      </c>
    </row>
    <row r="91" spans="1:8" x14ac:dyDescent="0.25">
      <c r="A91" s="17" t="s">
        <v>10</v>
      </c>
      <c r="B91" s="21">
        <v>14</v>
      </c>
      <c r="C91" s="21" t="s">
        <v>8</v>
      </c>
      <c r="D91" s="21">
        <v>89</v>
      </c>
      <c r="E91" s="21">
        <f>D91/K5</f>
        <v>4.9351225463014304E-3</v>
      </c>
      <c r="F91" s="33">
        <f>E91*K12</f>
        <v>142.74891316402349</v>
      </c>
      <c r="G91" s="21"/>
      <c r="H91" s="32"/>
    </row>
    <row r="92" spans="1:8" x14ac:dyDescent="0.25">
      <c r="A92" s="2"/>
      <c r="B92" s="21"/>
      <c r="C92" s="21"/>
      <c r="D92" s="21"/>
      <c r="E92" s="21"/>
      <c r="F92" s="34"/>
      <c r="G92" s="21"/>
      <c r="H92" s="32"/>
    </row>
    <row r="93" spans="1:8" x14ac:dyDescent="0.25">
      <c r="A93" s="12" t="s">
        <v>5</v>
      </c>
      <c r="B93" s="21">
        <v>14</v>
      </c>
      <c r="C93" s="21" t="s">
        <v>11</v>
      </c>
      <c r="D93" s="21">
        <v>263</v>
      </c>
      <c r="E93" s="21">
        <f>D93/K4</f>
        <v>1.5273825425402171E-2</v>
      </c>
      <c r="F93" s="39">
        <f>E93*K11</f>
        <v>1147.8750241012835</v>
      </c>
      <c r="G93" s="34">
        <f>F93+F94</f>
        <v>1699.6236322858238</v>
      </c>
      <c r="H93" s="32"/>
    </row>
    <row r="94" spans="1:8" x14ac:dyDescent="0.25">
      <c r="A94" s="15" t="s">
        <v>10</v>
      </c>
      <c r="B94" s="22">
        <v>14</v>
      </c>
      <c r="C94" s="22" t="s">
        <v>11</v>
      </c>
      <c r="D94" s="22">
        <v>344</v>
      </c>
      <c r="E94" s="22">
        <f>D94/K5</f>
        <v>1.9075080403681933E-2</v>
      </c>
      <c r="F94" s="35">
        <f>E94*K12</f>
        <v>551.74860818454022</v>
      </c>
      <c r="G94" s="22"/>
      <c r="H94" s="37"/>
    </row>
    <row r="95" spans="1:8" x14ac:dyDescent="0.25">
      <c r="F95" s="38"/>
    </row>
    <row r="96" spans="1:8" x14ac:dyDescent="0.25">
      <c r="F96" s="38"/>
    </row>
    <row r="97" spans="1:8" x14ac:dyDescent="0.25">
      <c r="A97" s="13" t="s">
        <v>5</v>
      </c>
      <c r="B97" s="19">
        <v>15</v>
      </c>
      <c r="C97" s="19" t="s">
        <v>8</v>
      </c>
      <c r="D97" s="19">
        <v>238</v>
      </c>
      <c r="E97" s="19">
        <f>D97/K4</f>
        <v>1.3821940879261281E-2</v>
      </c>
      <c r="F97" s="40">
        <f>E97*K11</f>
        <v>1038.7614286543935</v>
      </c>
      <c r="G97" s="30">
        <f>F97+F98</f>
        <v>1202.3613066626003</v>
      </c>
      <c r="H97" s="31">
        <f>G97+G100+G102</f>
        <v>3330.9244636420963</v>
      </c>
    </row>
    <row r="98" spans="1:8" x14ac:dyDescent="0.25">
      <c r="A98" s="17" t="s">
        <v>10</v>
      </c>
      <c r="B98" s="21">
        <v>15</v>
      </c>
      <c r="C98" s="21" t="s">
        <v>8</v>
      </c>
      <c r="D98" s="21">
        <v>102</v>
      </c>
      <c r="E98" s="21">
        <f>D98/K5</f>
        <v>5.6559831429522011E-3</v>
      </c>
      <c r="F98" s="33">
        <f>E98*K12</f>
        <v>163.5998780082067</v>
      </c>
      <c r="G98" s="21"/>
      <c r="H98" s="32"/>
    </row>
    <row r="99" spans="1:8" x14ac:dyDescent="0.25">
      <c r="A99" s="2"/>
      <c r="B99" s="21"/>
      <c r="C99" s="21"/>
      <c r="D99" s="21"/>
      <c r="E99" s="21"/>
      <c r="F99" s="34"/>
      <c r="G99" s="21"/>
      <c r="H99" s="32"/>
    </row>
    <row r="100" spans="1:8" x14ac:dyDescent="0.25">
      <c r="A100" s="17" t="s">
        <v>10</v>
      </c>
      <c r="B100" s="21">
        <v>15</v>
      </c>
      <c r="C100" s="21" t="s">
        <v>11</v>
      </c>
      <c r="D100" s="21">
        <v>229</v>
      </c>
      <c r="E100" s="21">
        <f>D100/K5</f>
        <v>1.2698236664078962E-2</v>
      </c>
      <c r="F100" s="33">
        <f>E100*K12</f>
        <v>367.29776533215033</v>
      </c>
      <c r="G100" s="34">
        <f>F100</f>
        <v>367.29776533215033</v>
      </c>
      <c r="H100" s="32"/>
    </row>
    <row r="101" spans="1:8" x14ac:dyDescent="0.25">
      <c r="A101" s="2"/>
      <c r="B101" s="21"/>
      <c r="C101" s="21"/>
      <c r="D101" s="21"/>
      <c r="E101" s="21"/>
      <c r="F101" s="34"/>
      <c r="G101" s="21"/>
      <c r="H101" s="32"/>
    </row>
    <row r="102" spans="1:8" x14ac:dyDescent="0.25">
      <c r="A102" s="12" t="s">
        <v>5</v>
      </c>
      <c r="B102" s="21">
        <v>15</v>
      </c>
      <c r="C102" s="21" t="s">
        <v>12</v>
      </c>
      <c r="D102" s="21">
        <v>222</v>
      </c>
      <c r="E102" s="21">
        <f>D102/K4</f>
        <v>1.2892734769731112E-2</v>
      </c>
      <c r="F102" s="39">
        <f>E102*K11</f>
        <v>968.92872756838381</v>
      </c>
      <c r="G102" s="34">
        <f>F102+F103</f>
        <v>1761.2653916473457</v>
      </c>
      <c r="H102" s="32"/>
    </row>
    <row r="103" spans="1:8" x14ac:dyDescent="0.25">
      <c r="A103" s="15" t="s">
        <v>10</v>
      </c>
      <c r="B103" s="22">
        <v>15</v>
      </c>
      <c r="C103" s="22" t="s">
        <v>12</v>
      </c>
      <c r="D103" s="22">
        <v>494</v>
      </c>
      <c r="E103" s="22">
        <f>D103/K5</f>
        <v>2.739270267272929E-2</v>
      </c>
      <c r="F103" s="35">
        <f>E103*K12</f>
        <v>792.33666407896192</v>
      </c>
      <c r="G103" s="22"/>
      <c r="H103" s="37"/>
    </row>
    <row r="106" spans="1:8" x14ac:dyDescent="0.25">
      <c r="A106" s="16" t="s">
        <v>10</v>
      </c>
      <c r="B106" s="19">
        <v>16</v>
      </c>
      <c r="C106" s="19" t="s">
        <v>8</v>
      </c>
      <c r="D106" s="19">
        <v>862</v>
      </c>
      <c r="E106" s="19">
        <f>D106/K5</f>
        <v>4.7798602639458801E-2</v>
      </c>
      <c r="F106" s="29">
        <f>E106*K12</f>
        <v>1382.5793612066097</v>
      </c>
      <c r="G106" s="30">
        <f>F106</f>
        <v>1382.5793612066097</v>
      </c>
      <c r="H106" s="31">
        <f>G106+G108+G111</f>
        <v>2393.0491959631809</v>
      </c>
    </row>
    <row r="107" spans="1:8" x14ac:dyDescent="0.25">
      <c r="A107" s="2"/>
      <c r="B107" s="21"/>
      <c r="C107" s="21"/>
      <c r="D107" s="21"/>
      <c r="E107" s="21"/>
      <c r="F107" s="34"/>
      <c r="G107" s="21"/>
      <c r="H107" s="32"/>
    </row>
    <row r="108" spans="1:8" x14ac:dyDescent="0.25">
      <c r="A108" s="17" t="s">
        <v>10</v>
      </c>
      <c r="B108" s="21">
        <v>16</v>
      </c>
      <c r="C108" s="21" t="s">
        <v>11</v>
      </c>
      <c r="D108" s="21">
        <v>88</v>
      </c>
      <c r="E108" s="21">
        <f>D108/K5</f>
        <v>4.8796717311744486E-3</v>
      </c>
      <c r="F108" s="33">
        <f>E108*K12</f>
        <v>141.14499279139403</v>
      </c>
      <c r="G108" s="34">
        <f>F108+F109</f>
        <v>359.27816346900295</v>
      </c>
      <c r="H108" s="32"/>
    </row>
    <row r="109" spans="1:8" x14ac:dyDescent="0.25">
      <c r="A109" s="17" t="s">
        <v>10</v>
      </c>
      <c r="B109" s="21">
        <v>16</v>
      </c>
      <c r="C109" s="21" t="s">
        <v>11</v>
      </c>
      <c r="D109" s="21">
        <v>136</v>
      </c>
      <c r="E109" s="21">
        <f>D109/K5</f>
        <v>7.5413108572696015E-3</v>
      </c>
      <c r="F109" s="33">
        <f>E109*K12</f>
        <v>218.13317067760894</v>
      </c>
      <c r="G109" s="21"/>
      <c r="H109" s="32"/>
    </row>
    <row r="110" spans="1:8" x14ac:dyDescent="0.25">
      <c r="A110" s="2"/>
      <c r="B110" s="21"/>
      <c r="C110" s="21"/>
      <c r="D110" s="21"/>
      <c r="E110" s="21"/>
      <c r="F110" s="34"/>
      <c r="G110" s="21"/>
      <c r="H110" s="32"/>
    </row>
    <row r="111" spans="1:8" x14ac:dyDescent="0.25">
      <c r="A111" s="15" t="s">
        <v>10</v>
      </c>
      <c r="B111" s="22">
        <v>16</v>
      </c>
      <c r="C111" s="22" t="s">
        <v>12</v>
      </c>
      <c r="D111" s="22">
        <v>406</v>
      </c>
      <c r="E111" s="22">
        <f>D111/K5</f>
        <v>2.2513030941554841E-2</v>
      </c>
      <c r="F111" s="35">
        <f>E111*K12</f>
        <v>651.19167128756794</v>
      </c>
      <c r="G111" s="36">
        <f>F111</f>
        <v>651.19167128756794</v>
      </c>
      <c r="H111" s="37"/>
    </row>
    <row r="112" spans="1:8" x14ac:dyDescent="0.25">
      <c r="F112" s="38"/>
    </row>
    <row r="113" spans="1:8" x14ac:dyDescent="0.25">
      <c r="F113" s="38"/>
    </row>
    <row r="114" spans="1:8" x14ac:dyDescent="0.25">
      <c r="A114" s="13" t="s">
        <v>5</v>
      </c>
      <c r="B114" s="19">
        <v>17</v>
      </c>
      <c r="C114" s="19" t="s">
        <v>8</v>
      </c>
      <c r="D114" s="19">
        <v>226</v>
      </c>
      <c r="E114" s="19">
        <f>D114/K4</f>
        <v>1.3125036297113653E-2</v>
      </c>
      <c r="F114" s="40">
        <f>E114*K11</f>
        <v>986.38690283988615</v>
      </c>
      <c r="G114" s="30">
        <f>F114+F115</f>
        <v>1642.3903352453424</v>
      </c>
      <c r="H114" s="31">
        <f>G114+G117+G119</f>
        <v>3572.3902535655411</v>
      </c>
    </row>
    <row r="115" spans="1:8" x14ac:dyDescent="0.25">
      <c r="A115" s="17" t="s">
        <v>10</v>
      </c>
      <c r="B115" s="21">
        <v>17</v>
      </c>
      <c r="C115" s="21" t="s">
        <v>8</v>
      </c>
      <c r="D115" s="21">
        <v>409</v>
      </c>
      <c r="E115" s="21">
        <f>D115/K5</f>
        <v>2.2679383386935786E-2</v>
      </c>
      <c r="F115" s="33">
        <f>E115*K12</f>
        <v>656.00343240545624</v>
      </c>
      <c r="G115" s="21"/>
      <c r="H115" s="32"/>
    </row>
    <row r="116" spans="1:8" x14ac:dyDescent="0.25">
      <c r="A116" s="2"/>
      <c r="B116" s="21"/>
      <c r="C116" s="21"/>
      <c r="D116" s="21"/>
      <c r="E116" s="21"/>
      <c r="F116" s="34"/>
      <c r="G116" s="21"/>
      <c r="H116" s="32"/>
    </row>
    <row r="117" spans="1:8" x14ac:dyDescent="0.25">
      <c r="A117" s="17" t="s">
        <v>10</v>
      </c>
      <c r="B117" s="21">
        <v>17</v>
      </c>
      <c r="C117" s="21" t="s">
        <v>11</v>
      </c>
      <c r="D117" s="21">
        <v>365</v>
      </c>
      <c r="E117" s="21">
        <f>D117/K5</f>
        <v>2.0239547521348565E-2</v>
      </c>
      <c r="F117" s="33">
        <f>E117*K12</f>
        <v>585.43093600975931</v>
      </c>
      <c r="G117" s="34">
        <f>F117</f>
        <v>585.43093600975931</v>
      </c>
      <c r="H117" s="32"/>
    </row>
    <row r="118" spans="1:8" x14ac:dyDescent="0.25">
      <c r="A118" s="2"/>
      <c r="B118" s="21"/>
      <c r="C118" s="21"/>
      <c r="D118" s="21"/>
      <c r="E118" s="21"/>
      <c r="F118" s="34"/>
      <c r="G118" s="21"/>
      <c r="H118" s="32"/>
    </row>
    <row r="119" spans="1:8" x14ac:dyDescent="0.25">
      <c r="A119" s="12" t="s">
        <v>5</v>
      </c>
      <c r="B119" s="21">
        <v>17</v>
      </c>
      <c r="C119" s="21" t="s">
        <v>12</v>
      </c>
      <c r="D119" s="21">
        <v>189</v>
      </c>
      <c r="E119" s="21">
        <f>D119/K4</f>
        <v>1.0976247168825134E-2</v>
      </c>
      <c r="F119" s="39">
        <f>E119*K11</f>
        <v>824.89878157848887</v>
      </c>
      <c r="G119" s="34">
        <f>F119+F120</f>
        <v>1344.5689823104394</v>
      </c>
      <c r="H119" s="32"/>
    </row>
    <row r="120" spans="1:8" x14ac:dyDescent="0.25">
      <c r="A120" s="15" t="s">
        <v>10</v>
      </c>
      <c r="B120" s="22">
        <v>17</v>
      </c>
      <c r="C120" s="22" t="s">
        <v>12</v>
      </c>
      <c r="D120" s="22">
        <v>324</v>
      </c>
      <c r="E120" s="22">
        <f>D120/K5</f>
        <v>1.7966064101142286E-2</v>
      </c>
      <c r="F120" s="35">
        <f>E120*K12</f>
        <v>519.67020073195067</v>
      </c>
      <c r="G120" s="22"/>
      <c r="H120" s="37"/>
    </row>
    <row r="121" spans="1:8" x14ac:dyDescent="0.25">
      <c r="F121" s="38"/>
    </row>
    <row r="122" spans="1:8" x14ac:dyDescent="0.25">
      <c r="F122" s="38"/>
    </row>
    <row r="123" spans="1:8" x14ac:dyDescent="0.25">
      <c r="A123" s="13" t="s">
        <v>5</v>
      </c>
      <c r="B123" s="19">
        <v>18</v>
      </c>
      <c r="C123" s="19" t="s">
        <v>8</v>
      </c>
      <c r="D123" s="19">
        <v>219</v>
      </c>
      <c r="E123" s="19">
        <f>D123/K4</f>
        <v>1.2718508624194205E-2</v>
      </c>
      <c r="F123" s="40">
        <f>E123*K11</f>
        <v>955.83509611475699</v>
      </c>
      <c r="G123" s="30">
        <f>F123+F124</f>
        <v>1445.0308097667476</v>
      </c>
      <c r="H123" s="31">
        <f>G123+G126</f>
        <v>3123.9247153567226</v>
      </c>
    </row>
    <row r="124" spans="1:8" x14ac:dyDescent="0.25">
      <c r="A124" s="17" t="s">
        <v>10</v>
      </c>
      <c r="B124" s="21">
        <v>18</v>
      </c>
      <c r="C124" s="21" t="s">
        <v>8</v>
      </c>
      <c r="D124" s="21">
        <v>305</v>
      </c>
      <c r="E124" s="21">
        <f>D124/K5</f>
        <v>1.6912498613729621E-2</v>
      </c>
      <c r="F124" s="33">
        <f>E124*K12</f>
        <v>489.19571365199062</v>
      </c>
      <c r="G124" s="21"/>
      <c r="H124" s="32"/>
    </row>
    <row r="125" spans="1:8" x14ac:dyDescent="0.25">
      <c r="A125" s="2"/>
      <c r="B125" s="21"/>
      <c r="C125" s="21"/>
      <c r="D125" s="21"/>
      <c r="E125" s="21"/>
      <c r="F125" s="34"/>
      <c r="G125" s="21"/>
      <c r="H125" s="32"/>
    </row>
    <row r="126" spans="1:8" x14ac:dyDescent="0.25">
      <c r="A126" s="12" t="s">
        <v>5</v>
      </c>
      <c r="B126" s="21">
        <v>18</v>
      </c>
      <c r="C126" s="21" t="s">
        <v>11</v>
      </c>
      <c r="D126" s="21">
        <v>191</v>
      </c>
      <c r="E126" s="21">
        <f>D126/K4</f>
        <v>1.1092397932516406E-2</v>
      </c>
      <c r="F126" s="39">
        <f>E126*K11</f>
        <v>833.62786921424015</v>
      </c>
      <c r="G126" s="34">
        <f>F126+F127</f>
        <v>1678.893905589975</v>
      </c>
      <c r="H126" s="32"/>
    </row>
    <row r="127" spans="1:8" x14ac:dyDescent="0.25">
      <c r="A127" s="15" t="s">
        <v>10</v>
      </c>
      <c r="B127" s="22">
        <v>18</v>
      </c>
      <c r="C127" s="22" t="s">
        <v>11</v>
      </c>
      <c r="D127" s="22">
        <v>527</v>
      </c>
      <c r="E127" s="22">
        <f>D127/K5</f>
        <v>2.9222579571919708E-2</v>
      </c>
      <c r="F127" s="35">
        <f>E127*K12</f>
        <v>845.26603637573476</v>
      </c>
      <c r="G127" s="22"/>
      <c r="H127" s="37"/>
    </row>
    <row r="128" spans="1:8" x14ac:dyDescent="0.25">
      <c r="F128" s="38"/>
    </row>
    <row r="129" spans="1:8" x14ac:dyDescent="0.25">
      <c r="F129" s="38"/>
    </row>
    <row r="130" spans="1:8" x14ac:dyDescent="0.25">
      <c r="A130" s="16" t="s">
        <v>10</v>
      </c>
      <c r="B130" s="19">
        <v>19</v>
      </c>
      <c r="C130" s="19" t="s">
        <v>8</v>
      </c>
      <c r="D130" s="19">
        <v>211</v>
      </c>
      <c r="E130" s="19">
        <f>D130/K5</f>
        <v>1.1700121991793279E-2</v>
      </c>
      <c r="F130" s="29">
        <f>E130*K12</f>
        <v>338.42719862481977</v>
      </c>
      <c r="G130" s="30">
        <f>F130</f>
        <v>338.42719862481977</v>
      </c>
      <c r="H130" s="31">
        <f>G130+G132</f>
        <v>1990.4651824331818</v>
      </c>
    </row>
    <row r="131" spans="1:8" x14ac:dyDescent="0.25">
      <c r="A131" s="2"/>
      <c r="B131" s="21"/>
      <c r="C131" s="21"/>
      <c r="D131" s="21"/>
      <c r="E131" s="21"/>
      <c r="F131" s="34"/>
      <c r="G131" s="21"/>
      <c r="H131" s="32"/>
    </row>
    <row r="132" spans="1:8" x14ac:dyDescent="0.25">
      <c r="A132" s="15" t="s">
        <v>10</v>
      </c>
      <c r="B132" s="22">
        <v>19</v>
      </c>
      <c r="C132" s="22" t="s">
        <v>11</v>
      </c>
      <c r="D132" s="22">
        <v>1030</v>
      </c>
      <c r="E132" s="22">
        <f>D132/K5</f>
        <v>5.7114339580791838E-2</v>
      </c>
      <c r="F132" s="35">
        <f>E132*K12</f>
        <v>1652.037983808362</v>
      </c>
      <c r="G132" s="36">
        <f>F132</f>
        <v>1652.037983808362</v>
      </c>
      <c r="H132" s="37"/>
    </row>
    <row r="135" spans="1:8" x14ac:dyDescent="0.25">
      <c r="A135" s="14" t="s">
        <v>5</v>
      </c>
      <c r="B135" s="50" t="s">
        <v>14</v>
      </c>
      <c r="C135" s="24"/>
      <c r="D135" s="24">
        <v>540</v>
      </c>
      <c r="E135" s="24">
        <f>D135/K4</f>
        <v>3.1360706196643245E-2</v>
      </c>
      <c r="F135" s="45">
        <f>E135*K11</f>
        <v>2356.8536616528254</v>
      </c>
      <c r="G135" s="42">
        <f>F135</f>
        <v>2356.8536616528254</v>
      </c>
      <c r="H135" s="43">
        <f>G135</f>
        <v>2356.8536616528254</v>
      </c>
    </row>
    <row r="138" spans="1:8" x14ac:dyDescent="0.25">
      <c r="A138" s="14" t="s">
        <v>5</v>
      </c>
      <c r="B138" s="50" t="s">
        <v>17</v>
      </c>
      <c r="C138" s="24"/>
      <c r="D138" s="24">
        <v>5006</v>
      </c>
      <c r="E138" s="24">
        <f>D138/K4</f>
        <v>0.29072536151925199</v>
      </c>
      <c r="F138" s="46">
        <f>E138*K11</f>
        <v>21848.906352285267</v>
      </c>
      <c r="G138" s="42">
        <f>F138</f>
        <v>21848.906352285267</v>
      </c>
      <c r="H138" s="43">
        <f>G138</f>
        <v>21848.906352285267</v>
      </c>
    </row>
    <row r="142" spans="1:8" x14ac:dyDescent="0.25">
      <c r="G142" s="38"/>
    </row>
  </sheetData>
  <pageMargins left="0.51181102362204722" right="0.39370078740157483" top="0.19685039370078741" bottom="0.15748031496062992" header="0" footer="0.31496062992125984"/>
  <pageSetup paperSize="9" scale="88" fitToWidth="4" orientation="landscape" r:id="rId1"/>
  <rowBreaks count="3" manualBreakCount="3">
    <brk id="38" max="16383" man="1"/>
    <brk id="61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Kuopion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Becker Jari</dc:creator>
  <cp:lastModifiedBy>Raatikainen Maire</cp:lastModifiedBy>
  <cp:lastPrinted>2020-01-29T10:43:02Z</cp:lastPrinted>
  <dcterms:created xsi:type="dcterms:W3CDTF">2013-07-18T09:26:51Z</dcterms:created>
  <dcterms:modified xsi:type="dcterms:W3CDTF">2020-01-29T10:47:24Z</dcterms:modified>
</cp:coreProperties>
</file>